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SB\alle Kalkulationen\"/>
    </mc:Choice>
  </mc:AlternateContent>
  <xr:revisionPtr revIDLastSave="0" documentId="13_ncr:1_{64710808-61FC-4318-AD4F-202D18B35997}" xr6:coauthVersionLast="47" xr6:coauthVersionMax="47" xr10:uidLastSave="{00000000-0000-0000-0000-000000000000}"/>
  <bookViews>
    <workbookView xWindow="30375" yWindow="330" windowWidth="26520" windowHeight="14310" xr2:uid="{00000000-000D-0000-FFFF-FFFF00000000}"/>
  </bookViews>
  <sheets>
    <sheet name="Purofino" sheetId="1" r:id="rId1"/>
  </sheets>
  <definedNames>
    <definedName name="_xlnm.Print_Area" localSheetId="0">Purofino!$A$1:$J$89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1" i="1" l="1"/>
  <c r="F69" i="1"/>
  <c r="G69" i="1" s="1"/>
  <c r="G71" i="1"/>
  <c r="H71" i="1" s="1"/>
  <c r="I71" i="1" s="1"/>
  <c r="I47" i="1"/>
  <c r="J47" i="1" s="1"/>
  <c r="F47" i="1"/>
  <c r="F77" i="1"/>
  <c r="G77" i="1"/>
  <c r="H77" i="1"/>
  <c r="I77" i="1"/>
  <c r="J77" i="1"/>
  <c r="L60" i="1"/>
  <c r="F37" i="1"/>
  <c r="G37" i="1" s="1"/>
  <c r="H37" i="1" s="1"/>
  <c r="F83" i="1"/>
  <c r="I83" i="1"/>
  <c r="J83" i="1" s="1"/>
  <c r="H69" i="1"/>
  <c r="F63" i="1"/>
  <c r="G63" i="1" s="1"/>
  <c r="H63" i="1" s="1"/>
  <c r="F59" i="1"/>
  <c r="G59" i="1" s="1"/>
  <c r="H59" i="1" s="1"/>
  <c r="F58" i="1"/>
  <c r="G58" i="1" s="1"/>
  <c r="H58" i="1" s="1"/>
  <c r="F50" i="1"/>
  <c r="F48" i="1"/>
  <c r="G48" i="1" s="1"/>
  <c r="H48" i="1" s="1"/>
  <c r="F36" i="1"/>
  <c r="G36" i="1" s="1"/>
  <c r="H36" i="1" s="1"/>
  <c r="I50" i="1"/>
  <c r="J50" i="1" s="1"/>
  <c r="L43" i="1"/>
  <c r="I85" i="1"/>
  <c r="J85" i="1" s="1"/>
  <c r="F85" i="1"/>
  <c r="I84" i="1"/>
  <c r="J84" i="1" s="1"/>
  <c r="F84" i="1"/>
  <c r="G42" i="1"/>
  <c r="I42" i="1" s="1"/>
  <c r="G40" i="1"/>
  <c r="H40" i="1" s="1"/>
  <c r="J40" i="1" s="1"/>
  <c r="G39" i="1"/>
  <c r="H39" i="1" s="1"/>
  <c r="J39" i="1" s="1"/>
  <c r="I53" i="1"/>
  <c r="J53" i="1" s="1"/>
  <c r="F53" i="1"/>
  <c r="I52" i="1"/>
  <c r="J52" i="1" s="1"/>
  <c r="F52" i="1"/>
  <c r="I51" i="1"/>
  <c r="J51" i="1" s="1"/>
  <c r="F51" i="1"/>
  <c r="H50" i="1"/>
  <c r="J71" i="1" l="1"/>
  <c r="L71" i="1" s="1"/>
  <c r="I40" i="1"/>
  <c r="I63" i="1"/>
  <c r="J63" i="1"/>
  <c r="J58" i="1"/>
  <c r="I58" i="1"/>
  <c r="I59" i="1"/>
  <c r="J59" i="1"/>
  <c r="J37" i="1"/>
  <c r="I37" i="1"/>
  <c r="J36" i="1"/>
  <c r="I36" i="1"/>
  <c r="J69" i="1"/>
  <c r="I69" i="1"/>
  <c r="J48" i="1"/>
  <c r="I48" i="1"/>
  <c r="I39" i="1"/>
  <c r="H42" i="1"/>
  <c r="J42" i="1" s="1"/>
  <c r="J88" i="1" l="1"/>
  <c r="L77" i="1"/>
  <c r="L74" i="1"/>
  <c r="L38" i="1"/>
  <c r="L39" i="1" l="1"/>
  <c r="L58" i="1"/>
  <c r="L41" i="1"/>
  <c r="L42" i="1"/>
  <c r="L36" i="1" l="1"/>
  <c r="L50" i="1" l="1"/>
  <c r="L85" i="1" l="1"/>
  <c r="L37" i="1" l="1"/>
  <c r="L69" i="1" l="1"/>
  <c r="L80" i="1" l="1"/>
  <c r="L65" i="1" l="1"/>
  <c r="L84" i="1"/>
  <c r="L83" i="1" l="1"/>
  <c r="L55" i="1" l="1"/>
  <c r="L54" i="1" l="1"/>
  <c r="L51" i="1"/>
</calcChain>
</file>

<file path=xl/sharedStrings.xml><?xml version="1.0" encoding="utf-8"?>
<sst xmlns="http://schemas.openxmlformats.org/spreadsheetml/2006/main" count="119" uniqueCount="91">
  <si>
    <t>Art. Nr.</t>
  </si>
  <si>
    <t>Einheiten</t>
  </si>
  <si>
    <t xml:space="preserve"> </t>
  </si>
  <si>
    <t>x</t>
  </si>
  <si>
    <t>Gesamtgewicht ca.</t>
  </si>
  <si>
    <t>UVP
Gesamt</t>
  </si>
  <si>
    <t>IBOD Farbton</t>
  </si>
  <si>
    <t>Farbbezeichnung lt. unserer Kolletkion</t>
  </si>
  <si>
    <t>Gebinde-
einheit</t>
  </si>
  <si>
    <t>UVP
pro kg / l</t>
  </si>
  <si>
    <t>Wandflächen:</t>
  </si>
  <si>
    <t xml:space="preserve">Grundierung: </t>
  </si>
  <si>
    <t xml:space="preserve">Abdichtung: </t>
  </si>
  <si>
    <t xml:space="preserve">Verbrauch 
ca . je m² </t>
  </si>
  <si>
    <t>doppo Ambiente Abdichtung</t>
  </si>
  <si>
    <t>2-maliger Auftrag erforderlich (mind. 2 mm) ca. 3,0 kg/ m²/2mm</t>
  </si>
  <si>
    <t>doppo Abdichtungsband 12 cm Breite</t>
  </si>
  <si>
    <t>doppo Innenecken Schenkellänge 20 cm</t>
  </si>
  <si>
    <t>Stück</t>
  </si>
  <si>
    <t>doppo Aussenecken Schenkellänge 20 cm</t>
  </si>
  <si>
    <t>doppo Wandmanschette 15 x 15 cm</t>
  </si>
  <si>
    <t>Trennwandband anthrazit 10m Rol./30x5mm</t>
  </si>
  <si>
    <t>Trennwandband anthrazit 10m Rol./30x8mm</t>
  </si>
  <si>
    <t>für Fußbodenheizung</t>
  </si>
  <si>
    <t>Trennwandband weiß 10m Rolle/ 30x5mm 10 Rollen/ Karton</t>
  </si>
  <si>
    <t xml:space="preserve">doppo AC-Grundierung </t>
  </si>
  <si>
    <t>doppo Epoxidharz  ungefüllt</t>
  </si>
  <si>
    <t xml:space="preserve">Verbrauch variiert je nach Untergrund aufgerollt ca. 0,5kg /m² </t>
  </si>
  <si>
    <t>doppo Grundierharz gefüllt Komp. A+B</t>
  </si>
  <si>
    <t>Verbrauch variiert je nach Untergrund ca. 1 - 1,5 kg /m²</t>
  </si>
  <si>
    <t>doppo Marmorsilikon</t>
  </si>
  <si>
    <t>doppo Silikon</t>
  </si>
  <si>
    <t>doppo Polymer</t>
  </si>
  <si>
    <t xml:space="preserve">Fugenbild abspachteln: </t>
  </si>
  <si>
    <t>Spachtelmasse:</t>
  </si>
  <si>
    <t>doppo Purofino (2-schichtig)</t>
  </si>
  <si>
    <t>Versiegelung:</t>
  </si>
  <si>
    <t>Bodenflächen:</t>
  </si>
  <si>
    <t xml:space="preserve">oder </t>
  </si>
  <si>
    <t xml:space="preserve">Projekt: </t>
  </si>
  <si>
    <t xml:space="preserve">Gipskartonplatten: </t>
  </si>
  <si>
    <t>ca. 1,00 kg/m² für 2 Schichten</t>
  </si>
  <si>
    <t>Wände gespachtelt und geglättet:</t>
  </si>
  <si>
    <t>Wandputz Körnung &lt;0,5mm:</t>
  </si>
  <si>
    <t>ca. 1,50 kg/m² für 2 Schichten</t>
  </si>
  <si>
    <t xml:space="preserve">Zementestrich geglättet (AC-Grundierung):	</t>
  </si>
  <si>
    <t>Zementestrich geglättet (Epoxi-Grundierung):</t>
  </si>
  <si>
    <t>Zementestrich, flügelgeglättet (AC-Grundierung):</t>
  </si>
  <si>
    <t>ca. 2,50 kg/m² für 2 Schichten</t>
  </si>
  <si>
    <r>
      <t xml:space="preserve">doppo Grundierharz </t>
    </r>
    <r>
      <rPr>
        <sz val="11"/>
        <color rgb="FFFF0000"/>
        <rFont val="Neue Haas Grotesk Text Pro"/>
        <family val="2"/>
      </rPr>
      <t>(nicht im Nassbereich)</t>
    </r>
  </si>
  <si>
    <t>Verbrauchskalkulation doppo Purofino</t>
  </si>
  <si>
    <t>Verbrauchstabelle für doppo Purofino Spachtelmasse bei verschiedenen Untergründen:</t>
  </si>
  <si>
    <t>Systemaufbau:</t>
  </si>
  <si>
    <r>
      <t>doppo Vetroplast</t>
    </r>
    <r>
      <rPr>
        <sz val="11"/>
        <color rgb="FFFF0000"/>
        <rFont val="Neue Haas Grotesk Text Pro"/>
        <family val="2"/>
      </rPr>
      <t xml:space="preserve"> </t>
    </r>
    <r>
      <rPr>
        <sz val="9"/>
        <color rgb="FFFF0000"/>
        <rFont val="Neue Haas Grotesk Text Pro"/>
        <family val="2"/>
      </rPr>
      <t>(Eventualposition)</t>
    </r>
  </si>
  <si>
    <r>
      <t xml:space="preserve">doppo Abdichtung inkl. Manschetten/Bänder </t>
    </r>
    <r>
      <rPr>
        <sz val="9"/>
        <color rgb="FFFF0000"/>
        <rFont val="Neue Haas Grotesk Text Pro"/>
        <family val="2"/>
      </rPr>
      <t>(Eventualposition)</t>
    </r>
  </si>
  <si>
    <r>
      <t>doppo Vetroplast</t>
    </r>
    <r>
      <rPr>
        <sz val="9"/>
        <color rgb="FFFF0000"/>
        <rFont val="Neue Haas Grotesk Text Pro"/>
        <family val="2"/>
      </rPr>
      <t xml:space="preserve"> (Eventualposition)</t>
    </r>
  </si>
  <si>
    <r>
      <t xml:space="preserve">doppo Abdichtung inkl. Manschetten/Bänder </t>
    </r>
    <r>
      <rPr>
        <sz val="8"/>
        <color rgb="FFFF0000"/>
        <rFont val="Neue Haas Grotesk Text Pro"/>
        <family val="2"/>
      </rPr>
      <t>(Eventualposition)</t>
    </r>
  </si>
  <si>
    <t>Gesamt-                    verbrauch</t>
  </si>
  <si>
    <t>doppo AC-Grundierung</t>
  </si>
  <si>
    <r>
      <t xml:space="preserve">doppo Finsih light </t>
    </r>
    <r>
      <rPr>
        <sz val="9"/>
        <color theme="1"/>
        <rFont val="Neue Haas Grotesk Text Pro"/>
        <family val="2"/>
      </rPr>
      <t>(neue Formulierung, V24)</t>
    </r>
  </si>
  <si>
    <r>
      <t>doppo Finsih light</t>
    </r>
    <r>
      <rPr>
        <sz val="9"/>
        <color theme="1"/>
        <rFont val="Neue Haas Grotesk Text Pro"/>
        <family val="2"/>
      </rPr>
      <t xml:space="preserve"> (neue Formulierung, V24)</t>
    </r>
  </si>
  <si>
    <t>1. Untergrundvorbereitungen</t>
  </si>
  <si>
    <t>2. Abdichtung</t>
  </si>
  <si>
    <t>3. Grundierung</t>
  </si>
  <si>
    <t>2 x doppo AC-Grundierung (0,70 kg/m² für 2 Schichten)</t>
  </si>
  <si>
    <t>4. 1K-Spachtelmasse</t>
  </si>
  <si>
    <t>5. Versiegelung</t>
  </si>
  <si>
    <r>
      <t xml:space="preserve">doppo Ambiente Tiefenimprägnierung </t>
    </r>
    <r>
      <rPr>
        <sz val="10"/>
        <color rgb="FFFF0000"/>
        <rFont val="Neue Haas Grotesk Text Pro"/>
        <family val="2"/>
      </rPr>
      <t>(Eventualposition)</t>
    </r>
  </si>
  <si>
    <t xml:space="preserve"> Wandflächen: 1 x  0,35 kg /m² ,  Bodenflächen: 0,70 kg/m² für 2 Schichten</t>
  </si>
  <si>
    <t>Verbrauch variiert je nach Untergrund, siehe oben</t>
  </si>
  <si>
    <t>6. Dichtstoffe</t>
  </si>
  <si>
    <t>Kalziumsulfat/Anhydritestrich (Epoxi-Grundierung):</t>
  </si>
  <si>
    <r>
      <t xml:space="preserve">Bitte tragen Sie in die </t>
    </r>
    <r>
      <rPr>
        <b/>
        <sz val="11"/>
        <color rgb="FF4A8680"/>
        <rFont val="Neue Haas Grotesk Text Pro"/>
        <family val="2"/>
      </rPr>
      <t>türkisen Felder</t>
    </r>
    <r>
      <rPr>
        <b/>
        <sz val="11"/>
        <rFont val="Neue Haas Grotesk Text Pro"/>
        <family val="2"/>
      </rPr>
      <t xml:space="preserve"> Ihre Werte ein.</t>
    </r>
  </si>
  <si>
    <t>Untergrund:</t>
  </si>
  <si>
    <t>Gesamtfläche:</t>
  </si>
  <si>
    <t>-</t>
  </si>
  <si>
    <r>
      <rPr>
        <i/>
        <sz val="11"/>
        <rFont val="Neue Haas Grotesk Text Pro"/>
        <family val="2"/>
      </rPr>
      <t>davon</t>
    </r>
    <r>
      <rPr>
        <b/>
        <sz val="12"/>
        <rFont val="Neue Haas Grotesk Text Pro"/>
        <family val="2"/>
      </rPr>
      <t xml:space="preserve"> Wandfläche: </t>
    </r>
  </si>
  <si>
    <r>
      <rPr>
        <i/>
        <sz val="11"/>
        <rFont val="Neue Haas Grotesk Text Pro"/>
        <family val="2"/>
      </rPr>
      <t>davon</t>
    </r>
    <r>
      <rPr>
        <b/>
        <sz val="12"/>
        <rFont val="Neue Haas Grotesk Text Pro"/>
        <family val="2"/>
      </rPr>
      <t xml:space="preserve"> Bodenfläche:</t>
    </r>
  </si>
  <si>
    <t>Gipskarton</t>
  </si>
  <si>
    <t>BV Beispielfamilie, Beispiel-Bad</t>
  </si>
  <si>
    <t>Produkt</t>
  </si>
  <si>
    <t>Menge der Gebinde</t>
  </si>
  <si>
    <t>Gesamtgewicht Gebinde</t>
  </si>
  <si>
    <t>im Nassbereich sind zwei Schichten erforderlich, Verbrauch bei 2-maligem Auftrag ca. 0,2 kg /m²</t>
  </si>
  <si>
    <t>50m² Rolle</t>
  </si>
  <si>
    <t>ca. 1,00 - 1,20  kg/m² für 2 Schichten</t>
  </si>
  <si>
    <t>doppo Purofino FEIN</t>
  </si>
  <si>
    <t>doppo Purofino GROB</t>
  </si>
  <si>
    <t>Armierungsgewebe WDVS 165g/m² 50m² MW 4x4mm</t>
  </si>
  <si>
    <t>divers</t>
  </si>
  <si>
    <r>
      <t>doppo Purofino Coat</t>
    </r>
    <r>
      <rPr>
        <sz val="11"/>
        <rFont val="Neue Haas Grotesk Text Pro"/>
        <family val="2"/>
      </rPr>
      <t xml:space="preserve"> (seidenmatt und matt erhältlich)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</si>
</sst>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4" formatCode="_-* #,##0.00\ &quot;€&quot;_-;\-* #,##0.00\ &quot;€&quot;_-;_-* &quot;-&quot;??\ &quot;€&quot;_-;_-@_-"/>
    <numFmt numFmtId="164" formatCode="0.00\ &quot;m²&quot;"/>
    <numFmt numFmtId="165" formatCode="0.000"/>
    <numFmt numFmtId="166" formatCode="0.00\ &quot;kg&quot;"/>
    <numFmt numFmtId="167" formatCode="0\ &quot;Gebinde á 15 kg&quot;"/>
    <numFmt numFmtId="168" formatCode="0\ &quot;Gebinde à 15 kg&quot;"/>
    <numFmt numFmtId="169" formatCode="0\ &quot;kg&quot;"/>
    <numFmt numFmtId="170" formatCode="0\ &quot;Gebinde à 5 L&quot;"/>
    <numFmt numFmtId="171" formatCode="#,##0.00\ [$€-1];[Red]\-#,##0.00\ [$€-1]"/>
    <numFmt numFmtId="172" formatCode="0.00\ &quot;lfm&quot;"/>
    <numFmt numFmtId="173" formatCode="0\ &quot;Rolle(n)&quot;"/>
    <numFmt numFmtId="174" formatCode="0\ &quot;Gebinde à 5 lt&quot;"/>
    <numFmt numFmtId="175" formatCode="0\ &quot;l&quot;"/>
    <numFmt numFmtId="176" formatCode="0.00\ &quot;l&quot;"/>
    <numFmt numFmtId="177" formatCode="0\ &quot;Gebinde á 5 kg&quot;"/>
    <numFmt numFmtId="178" formatCode="0\ &quot;Stück&quot;"/>
    <numFmt numFmtId="179" formatCode="#,##0.00\ &quot;kg&quot;"/>
    <numFmt numFmtId="180" formatCode="0\ &quot;Gebinde á 20 kg&quot;"/>
    <numFmt numFmtId="181" formatCode="0\ &quot;Gebinde á 25 kg&quot;"/>
    <numFmt numFmtId="182" formatCode="0\ &quot;Gebinde á 14,1 kg&quot;"/>
    <numFmt numFmtId="183" formatCode="0\ &quot;Gebinde á 5,00 kg&quot;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Neue Haas Grotesk Text Pro"/>
      <family val="2"/>
    </font>
    <font>
      <b/>
      <sz val="11"/>
      <name val="Neue Haas Grotesk Text Pro"/>
      <family val="2"/>
    </font>
    <font>
      <b/>
      <u/>
      <sz val="11"/>
      <color theme="1"/>
      <name val="Neue Haas Grotesk Text Pro"/>
      <family val="2"/>
    </font>
    <font>
      <b/>
      <sz val="11"/>
      <color theme="1"/>
      <name val="Neue Haas Grotesk Text Pro"/>
      <family val="2"/>
    </font>
    <font>
      <sz val="11"/>
      <color rgb="FFFF0000"/>
      <name val="Neue Haas Grotesk Text Pro"/>
      <family val="2"/>
    </font>
    <font>
      <i/>
      <sz val="11"/>
      <color theme="1"/>
      <name val="Neue Haas Grotesk Text Pro"/>
      <family val="2"/>
    </font>
    <font>
      <b/>
      <sz val="12"/>
      <name val="Neue Haas Grotesk Text Pro"/>
      <family val="2"/>
    </font>
    <font>
      <b/>
      <sz val="12"/>
      <color theme="0"/>
      <name val="Neue Haas Grotesk Text Pro"/>
      <family val="2"/>
    </font>
    <font>
      <sz val="12"/>
      <color theme="1"/>
      <name val="Neue Haas Grotesk Text Pro"/>
      <family val="2"/>
    </font>
    <font>
      <sz val="9"/>
      <color rgb="FFFF0000"/>
      <name val="Neue Haas Grotesk Text Pro"/>
      <family val="2"/>
    </font>
    <font>
      <b/>
      <sz val="11"/>
      <color rgb="FF5C999B"/>
      <name val="Neue Haas Grotesk Text Pro"/>
      <family val="2"/>
    </font>
    <font>
      <b/>
      <sz val="11"/>
      <color theme="0"/>
      <name val="Neue Haas Grotesk Text Pro"/>
      <family val="2"/>
    </font>
    <font>
      <b/>
      <u/>
      <sz val="11"/>
      <name val="Neue Haas Grotesk Text Pro"/>
      <family val="2"/>
    </font>
    <font>
      <sz val="11"/>
      <name val="Neue Haas Grotesk Text Pro"/>
      <family val="2"/>
    </font>
    <font>
      <u/>
      <sz val="11"/>
      <name val="Neue Haas Grotesk Text Pro"/>
      <family val="2"/>
    </font>
    <font>
      <i/>
      <sz val="11"/>
      <name val="Neue Haas Grotesk Text Pro"/>
      <family val="2"/>
    </font>
    <font>
      <b/>
      <sz val="24"/>
      <color rgb="FF5C999B"/>
      <name val="Neue Haas Grotesk Text Pro"/>
      <family val="2"/>
    </font>
    <font>
      <sz val="8"/>
      <color rgb="FFFF0000"/>
      <name val="Neue Haas Grotesk Text Pro"/>
      <family val="2"/>
    </font>
    <font>
      <sz val="9"/>
      <color theme="1"/>
      <name val="Neue Haas Grotesk Text Pro"/>
      <family val="2"/>
    </font>
    <font>
      <sz val="10"/>
      <color rgb="FFFF0000"/>
      <name val="Neue Haas Grotesk Text Pro"/>
      <family val="2"/>
    </font>
    <font>
      <b/>
      <sz val="11"/>
      <color rgb="FF4A8680"/>
      <name val="Neue Haas Grotesk Text Pro"/>
      <family val="2"/>
    </font>
  </fonts>
  <fills count="7">
    <fill>
      <patternFill patternType="none"/>
    </fill>
    <fill>
      <patternFill patternType="gray125"/>
    </fill>
    <fill>
      <patternFill patternType="solid">
        <fgColor rgb="FF5C999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8CB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0" fillId="0" borderId="0" xfId="0" applyFont="1"/>
    <xf numFmtId="4" fontId="8" fillId="0" borderId="0" xfId="0" applyNumberFormat="1" applyFont="1"/>
    <xf numFmtId="0" fontId="12" fillId="0" borderId="0" xfId="0" applyFont="1" applyAlignment="1">
      <alignment horizontal="left"/>
    </xf>
    <xf numFmtId="0" fontId="15" fillId="0" borderId="0" xfId="0" applyFont="1"/>
    <xf numFmtId="164" fontId="3" fillId="0" borderId="0" xfId="0" applyNumberFormat="1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165" fontId="15" fillId="0" borderId="0" xfId="0" applyNumberFormat="1" applyFont="1"/>
    <xf numFmtId="4" fontId="15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/>
    <xf numFmtId="175" fontId="15" fillId="0" borderId="3" xfId="0" applyNumberFormat="1" applyFont="1" applyBorder="1" applyAlignment="1">
      <alignment horizontal="right"/>
    </xf>
    <xf numFmtId="176" fontId="15" fillId="0" borderId="3" xfId="0" applyNumberFormat="1" applyFont="1" applyBorder="1" applyAlignment="1">
      <alignment horizontal="right"/>
    </xf>
    <xf numFmtId="166" fontId="15" fillId="3" borderId="3" xfId="0" applyNumberFormat="1" applyFont="1" applyFill="1" applyBorder="1"/>
    <xf numFmtId="165" fontId="15" fillId="0" borderId="3" xfId="0" applyNumberFormat="1" applyFont="1" applyBorder="1"/>
    <xf numFmtId="170" fontId="15" fillId="0" borderId="3" xfId="0" applyNumberFormat="1" applyFont="1" applyBorder="1"/>
    <xf numFmtId="44" fontId="2" fillId="0" borderId="3" xfId="1" applyFont="1" applyBorder="1"/>
    <xf numFmtId="44" fontId="2" fillId="0" borderId="3" xfId="1" applyFont="1" applyBorder="1" applyAlignment="1">
      <alignment horizontal="right"/>
    </xf>
    <xf numFmtId="0" fontId="15" fillId="0" borderId="5" xfId="0" applyFont="1" applyBorder="1" applyAlignment="1">
      <alignment horizontal="left"/>
    </xf>
    <xf numFmtId="165" fontId="15" fillId="0" borderId="5" xfId="0" applyNumberFormat="1" applyFont="1" applyBorder="1"/>
    <xf numFmtId="44" fontId="2" fillId="0" borderId="4" xfId="1" applyFont="1" applyBorder="1"/>
    <xf numFmtId="44" fontId="15" fillId="0" borderId="3" xfId="1" applyFont="1" applyBorder="1" applyAlignment="1" applyProtection="1">
      <alignment horizontal="right"/>
    </xf>
    <xf numFmtId="44" fontId="2" fillId="0" borderId="5" xfId="1" applyFont="1" applyBorder="1"/>
    <xf numFmtId="44" fontId="15" fillId="0" borderId="3" xfId="1" applyFont="1" applyBorder="1" applyProtection="1"/>
    <xf numFmtId="166" fontId="15" fillId="0" borderId="3" xfId="0" applyNumberFormat="1" applyFont="1" applyBorder="1" applyAlignment="1">
      <alignment horizontal="right"/>
    </xf>
    <xf numFmtId="166" fontId="15" fillId="0" borderId="5" xfId="0" applyNumberFormat="1" applyFont="1" applyBorder="1" applyAlignment="1">
      <alignment horizontal="right"/>
    </xf>
    <xf numFmtId="44" fontId="2" fillId="0" borderId="1" xfId="1" applyFont="1" applyBorder="1"/>
    <xf numFmtId="167" fontId="15" fillId="0" borderId="3" xfId="0" applyNumberFormat="1" applyFont="1" applyBorder="1"/>
    <xf numFmtId="44" fontId="15" fillId="0" borderId="5" xfId="1" applyFont="1" applyBorder="1" applyAlignment="1" applyProtection="1">
      <alignment horizontal="right"/>
    </xf>
    <xf numFmtId="0" fontId="3" fillId="0" borderId="3" xfId="0" applyFont="1" applyBorder="1"/>
    <xf numFmtId="44" fontId="2" fillId="0" borderId="4" xfId="1" applyFont="1" applyBorder="1" applyAlignment="1">
      <alignment horizontal="right"/>
    </xf>
    <xf numFmtId="44" fontId="2" fillId="0" borderId="5" xfId="1" applyFont="1" applyBorder="1" applyAlignment="1">
      <alignment horizontal="right"/>
    </xf>
    <xf numFmtId="172" fontId="15" fillId="0" borderId="3" xfId="0" applyNumberFormat="1" applyFont="1" applyBorder="1" applyAlignment="1">
      <alignment horizontal="right"/>
    </xf>
    <xf numFmtId="173" fontId="15" fillId="3" borderId="3" xfId="0" applyNumberFormat="1" applyFont="1" applyFill="1" applyBorder="1"/>
    <xf numFmtId="173" fontId="15" fillId="0" borderId="3" xfId="0" applyNumberFormat="1" applyFont="1" applyBorder="1"/>
    <xf numFmtId="178" fontId="15" fillId="3" borderId="3" xfId="0" applyNumberFormat="1" applyFont="1" applyFill="1" applyBorder="1"/>
    <xf numFmtId="44" fontId="15" fillId="0" borderId="4" xfId="1" applyFont="1" applyBorder="1" applyAlignment="1" applyProtection="1">
      <alignment horizontal="right"/>
    </xf>
    <xf numFmtId="44" fontId="15" fillId="0" borderId="0" xfId="1" applyFont="1" applyBorder="1" applyProtection="1"/>
    <xf numFmtId="172" fontId="15" fillId="0" borderId="5" xfId="0" applyNumberFormat="1" applyFont="1" applyBorder="1" applyAlignment="1">
      <alignment horizontal="right"/>
    </xf>
    <xf numFmtId="165" fontId="15" fillId="0" borderId="5" xfId="0" applyNumberFormat="1" applyFont="1" applyBorder="1" applyAlignment="1">
      <alignment horizontal="right"/>
    </xf>
    <xf numFmtId="173" fontId="15" fillId="0" borderId="5" xfId="0" applyNumberFormat="1" applyFont="1" applyBorder="1"/>
    <xf numFmtId="177" fontId="15" fillId="0" borderId="3" xfId="0" applyNumberFormat="1" applyFont="1" applyBorder="1"/>
    <xf numFmtId="179" fontId="15" fillId="3" borderId="3" xfId="0" applyNumberFormat="1" applyFont="1" applyFill="1" applyBorder="1" applyAlignment="1">
      <alignment horizontal="right" vertical="center" wrapText="1"/>
    </xf>
    <xf numFmtId="180" fontId="15" fillId="0" borderId="3" xfId="0" applyNumberFormat="1" applyFont="1" applyBorder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3" fillId="5" borderId="0" xfId="0" applyNumberFormat="1" applyFont="1" applyFill="1" applyAlignment="1">
      <alignment horizontal="center" vertical="center"/>
    </xf>
    <xf numFmtId="44" fontId="2" fillId="0" borderId="3" xfId="1" applyFont="1" applyFill="1" applyBorder="1"/>
    <xf numFmtId="181" fontId="15" fillId="0" borderId="3" xfId="0" applyNumberFormat="1" applyFont="1" applyBorder="1"/>
    <xf numFmtId="0" fontId="13" fillId="0" borderId="3" xfId="0" applyFont="1" applyBorder="1" applyAlignment="1">
      <alignment horizontal="center" vertical="center"/>
    </xf>
    <xf numFmtId="166" fontId="15" fillId="0" borderId="3" xfId="0" applyNumberFormat="1" applyFont="1" applyBorder="1"/>
    <xf numFmtId="181" fontId="15" fillId="5" borderId="3" xfId="0" applyNumberFormat="1" applyFont="1" applyFill="1" applyBorder="1"/>
    <xf numFmtId="169" fontId="15" fillId="0" borderId="3" xfId="0" applyNumberFormat="1" applyFont="1" applyBorder="1"/>
    <xf numFmtId="166" fontId="15" fillId="3" borderId="3" xfId="0" applyNumberFormat="1" applyFont="1" applyFill="1" applyBorder="1" applyAlignment="1">
      <alignment horizontal="right"/>
    </xf>
    <xf numFmtId="0" fontId="13" fillId="0" borderId="3" xfId="0" applyFont="1" applyBorder="1" applyAlignment="1" applyProtection="1">
      <alignment horizontal="center" vertical="center"/>
      <protection hidden="1"/>
    </xf>
    <xf numFmtId="168" fontId="15" fillId="0" borderId="3" xfId="0" applyNumberFormat="1" applyFont="1" applyBorder="1"/>
    <xf numFmtId="0" fontId="13" fillId="2" borderId="5" xfId="0" applyFont="1" applyFill="1" applyBorder="1" applyAlignment="1" applyProtection="1">
      <alignment horizontal="center" vertical="center"/>
      <protection locked="0"/>
    </xf>
    <xf numFmtId="167" fontId="15" fillId="0" borderId="5" xfId="0" applyNumberFormat="1" applyFont="1" applyBorder="1"/>
    <xf numFmtId="0" fontId="15" fillId="0" borderId="4" xfId="0" applyFont="1" applyBorder="1" applyAlignment="1">
      <alignment horizontal="left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4" xfId="0" applyFont="1" applyBorder="1"/>
    <xf numFmtId="0" fontId="14" fillId="0" borderId="4" xfId="0" applyFont="1" applyBorder="1"/>
    <xf numFmtId="4" fontId="15" fillId="0" borderId="4" xfId="0" applyNumberFormat="1" applyFont="1" applyBorder="1"/>
    <xf numFmtId="165" fontId="15" fillId="0" borderId="4" xfId="0" applyNumberFormat="1" applyFont="1" applyBorder="1"/>
    <xf numFmtId="165" fontId="3" fillId="0" borderId="0" xfId="0" applyNumberFormat="1" applyFont="1" applyAlignment="1">
      <alignment horizontal="left"/>
    </xf>
    <xf numFmtId="0" fontId="15" fillId="0" borderId="0" xfId="0" applyFont="1" applyAlignment="1">
      <alignment horizontal="right"/>
    </xf>
    <xf numFmtId="171" fontId="15" fillId="0" borderId="0" xfId="0" applyNumberFormat="1" applyFont="1"/>
    <xf numFmtId="169" fontId="15" fillId="0" borderId="0" xfId="0" applyNumberFormat="1" applyFont="1"/>
    <xf numFmtId="0" fontId="13" fillId="2" borderId="1" xfId="0" applyFont="1" applyFill="1" applyBorder="1" applyAlignment="1" applyProtection="1">
      <alignment vertical="center"/>
      <protection locked="0"/>
    </xf>
    <xf numFmtId="166" fontId="15" fillId="0" borderId="0" xfId="0" applyNumberFormat="1" applyFont="1"/>
    <xf numFmtId="172" fontId="15" fillId="0" borderId="0" xfId="0" applyNumberFormat="1" applyFont="1"/>
    <xf numFmtId="0" fontId="2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/>
    </xf>
    <xf numFmtId="166" fontId="15" fillId="5" borderId="3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4" fontId="2" fillId="0" borderId="0" xfId="1" applyFont="1" applyBorder="1"/>
    <xf numFmtId="4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75" fontId="15" fillId="6" borderId="3" xfId="0" applyNumberFormat="1" applyFont="1" applyFill="1" applyBorder="1" applyAlignment="1">
      <alignment horizontal="right"/>
    </xf>
    <xf numFmtId="169" fontId="15" fillId="6" borderId="3" xfId="0" applyNumberFormat="1" applyFont="1" applyFill="1" applyBorder="1"/>
    <xf numFmtId="173" fontId="15" fillId="6" borderId="5" xfId="0" applyNumberFormat="1" applyFont="1" applyFill="1" applyBorder="1"/>
    <xf numFmtId="178" fontId="15" fillId="6" borderId="3" xfId="0" applyNumberFormat="1" applyFont="1" applyFill="1" applyBorder="1"/>
    <xf numFmtId="166" fontId="15" fillId="6" borderId="3" xfId="0" applyNumberFormat="1" applyFont="1" applyFill="1" applyBorder="1"/>
    <xf numFmtId="165" fontId="8" fillId="0" borderId="0" xfId="0" applyNumberFormat="1" applyFont="1"/>
    <xf numFmtId="164" fontId="9" fillId="2" borderId="6" xfId="0" applyNumberFormat="1" applyFont="1" applyFill="1" applyBorder="1" applyAlignment="1" applyProtection="1">
      <alignment horizontal="center"/>
      <protection locked="0"/>
    </xf>
    <xf numFmtId="174" fontId="15" fillId="6" borderId="3" xfId="0" applyNumberFormat="1" applyFont="1" applyFill="1" applyBorder="1"/>
    <xf numFmtId="180" fontId="15" fillId="6" borderId="3" xfId="0" applyNumberFormat="1" applyFont="1" applyFill="1" applyBorder="1"/>
    <xf numFmtId="168" fontId="15" fillId="6" borderId="3" xfId="0" applyNumberFormat="1" applyFont="1" applyFill="1" applyBorder="1"/>
    <xf numFmtId="177" fontId="15" fillId="6" borderId="3" xfId="0" applyNumberFormat="1" applyFont="1" applyFill="1" applyBorder="1"/>
    <xf numFmtId="167" fontId="15" fillId="6" borderId="3" xfId="0" applyNumberFormat="1" applyFont="1" applyFill="1" applyBorder="1"/>
    <xf numFmtId="181" fontId="15" fillId="6" borderId="3" xfId="0" applyNumberFormat="1" applyFont="1" applyFill="1" applyBorder="1"/>
    <xf numFmtId="166" fontId="15" fillId="6" borderId="0" xfId="0" applyNumberFormat="1" applyFont="1" applyFill="1" applyAlignment="1">
      <alignment horizontal="center"/>
    </xf>
    <xf numFmtId="166" fontId="13" fillId="2" borderId="3" xfId="0" applyNumberFormat="1" applyFont="1" applyFill="1" applyBorder="1" applyAlignment="1" applyProtection="1">
      <alignment horizontal="right" vertical="center"/>
      <protection locked="0"/>
    </xf>
    <xf numFmtId="182" fontId="15" fillId="0" borderId="3" xfId="0" applyNumberFormat="1" applyFont="1" applyBorder="1"/>
    <xf numFmtId="182" fontId="15" fillId="6" borderId="3" xfId="0" applyNumberFormat="1" applyFont="1" applyFill="1" applyBorder="1"/>
    <xf numFmtId="183" fontId="15" fillId="5" borderId="3" xfId="0" applyNumberFormat="1" applyFont="1" applyFill="1" applyBorder="1"/>
    <xf numFmtId="183" fontId="15" fillId="6" borderId="3" xfId="0" applyNumberFormat="1" applyFont="1" applyFill="1" applyBorder="1"/>
    <xf numFmtId="164" fontId="9" fillId="2" borderId="6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left"/>
    </xf>
    <xf numFmtId="165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4" borderId="0" xfId="0" applyFont="1" applyFill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colors>
    <mruColors>
      <color rgb="FFD9D9D9"/>
      <color rgb="FF4A8680"/>
      <color rgb="FFA8CBCC"/>
      <color rgb="FF5C999B"/>
      <color rgb="FF008000"/>
      <color rgb="FF0099CC"/>
      <color rgb="FF5C0000"/>
      <color rgb="FF990000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324970</xdr:colOff>
      <xdr:row>0</xdr:row>
      <xdr:rowOff>33619</xdr:rowOff>
    </xdr:from>
    <xdr:to>
      <xdr:col>9</xdr:col>
      <xdr:colOff>1154206</xdr:colOff>
      <xdr:row>4</xdr:row>
      <xdr:rowOff>97777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951A743-7AE5-8624-4A76-E34FBCE8B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2588" y="33619"/>
          <a:ext cx="829236" cy="826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A1:L99"/>
  <sheetViews>
    <sheetView tabSelected="1" view="pageLayout" topLeftCell="A27" zoomScale="85" zoomScaleNormal="85" zoomScaleSheetLayoutView="70" zoomScalePageLayoutView="85" workbookViewId="0">
      <selection activeCell="C27" sqref="C27"/>
    </sheetView>
  </sheetViews>
  <sheetFormatPr baseColWidth="10" defaultRowHeight="15" x14ac:dyDescent="0.25"/>
  <cols>
    <col min="1" max="1" width="10.42578125" style="1" customWidth="1"/>
    <col min="2" max="2" width="21.7109375" style="1" customWidth="1"/>
    <col min="3" max="3" width="55.7109375" style="1" customWidth="1"/>
    <col min="4" max="4" width="11.85546875" style="1" customWidth="1"/>
    <col min="5" max="6" width="20.7109375" style="1" customWidth="1"/>
    <col min="7" max="8" width="20.7109375" style="1" hidden="1" customWidth="1"/>
    <col min="9" max="9" width="24.140625" style="1" customWidth="1"/>
    <col min="10" max="10" width="20.7109375" style="1" customWidth="1"/>
    <col min="11" max="11" width="11.5703125" style="1" hidden="1" customWidth="1"/>
    <col min="12" max="12" width="13.42578125" style="1" hidden="1" customWidth="1"/>
    <col min="13" max="13" width="11.42578125" style="1" customWidth="1"/>
    <col min="14" max="236" width="11.42578125" style="1"/>
    <col min="237" max="237" width="6.42578125" style="1" customWidth="1"/>
    <col min="238" max="238" width="5.42578125" style="1" customWidth="1"/>
    <col min="239" max="239" width="29.5703125" style="1" customWidth="1"/>
    <col min="240" max="240" width="8.28515625" style="1" customWidth="1"/>
    <col min="241" max="241" width="11.28515625" style="1" customWidth="1"/>
    <col min="242" max="242" width="11.140625" style="1" customWidth="1"/>
    <col min="243" max="243" width="10.28515625" style="1" customWidth="1"/>
    <col min="244" max="244" width="0.140625" style="1" customWidth="1"/>
    <col min="245" max="245" width="15.140625" style="1" bestFit="1" customWidth="1"/>
    <col min="246" max="492" width="11.42578125" style="1"/>
    <col min="493" max="493" width="6.42578125" style="1" customWidth="1"/>
    <col min="494" max="494" width="5.42578125" style="1" customWidth="1"/>
    <col min="495" max="495" width="29.5703125" style="1" customWidth="1"/>
    <col min="496" max="496" width="8.28515625" style="1" customWidth="1"/>
    <col min="497" max="497" width="11.28515625" style="1" customWidth="1"/>
    <col min="498" max="498" width="11.140625" style="1" customWidth="1"/>
    <col min="499" max="499" width="10.28515625" style="1" customWidth="1"/>
    <col min="500" max="500" width="0.140625" style="1" customWidth="1"/>
    <col min="501" max="501" width="15.140625" style="1" bestFit="1" customWidth="1"/>
    <col min="502" max="748" width="11.42578125" style="1"/>
    <col min="749" max="749" width="6.42578125" style="1" customWidth="1"/>
    <col min="750" max="750" width="5.42578125" style="1" customWidth="1"/>
    <col min="751" max="751" width="29.5703125" style="1" customWidth="1"/>
    <col min="752" max="752" width="8.28515625" style="1" customWidth="1"/>
    <col min="753" max="753" width="11.28515625" style="1" customWidth="1"/>
    <col min="754" max="754" width="11.140625" style="1" customWidth="1"/>
    <col min="755" max="755" width="10.28515625" style="1" customWidth="1"/>
    <col min="756" max="756" width="0.140625" style="1" customWidth="1"/>
    <col min="757" max="757" width="15.140625" style="1" bestFit="1" customWidth="1"/>
    <col min="758" max="1004" width="11.42578125" style="1"/>
    <col min="1005" max="1005" width="6.42578125" style="1" customWidth="1"/>
    <col min="1006" max="1006" width="5.42578125" style="1" customWidth="1"/>
    <col min="1007" max="1007" width="29.5703125" style="1" customWidth="1"/>
    <col min="1008" max="1008" width="8.28515625" style="1" customWidth="1"/>
    <col min="1009" max="1009" width="11.28515625" style="1" customWidth="1"/>
    <col min="1010" max="1010" width="11.140625" style="1" customWidth="1"/>
    <col min="1011" max="1011" width="10.28515625" style="1" customWidth="1"/>
    <col min="1012" max="1012" width="0.140625" style="1" customWidth="1"/>
    <col min="1013" max="1013" width="15.140625" style="1" bestFit="1" customWidth="1"/>
    <col min="1014" max="1260" width="11.42578125" style="1"/>
    <col min="1261" max="1261" width="6.42578125" style="1" customWidth="1"/>
    <col min="1262" max="1262" width="5.42578125" style="1" customWidth="1"/>
    <col min="1263" max="1263" width="29.5703125" style="1" customWidth="1"/>
    <col min="1264" max="1264" width="8.28515625" style="1" customWidth="1"/>
    <col min="1265" max="1265" width="11.28515625" style="1" customWidth="1"/>
    <col min="1266" max="1266" width="11.140625" style="1" customWidth="1"/>
    <col min="1267" max="1267" width="10.28515625" style="1" customWidth="1"/>
    <col min="1268" max="1268" width="0.140625" style="1" customWidth="1"/>
    <col min="1269" max="1269" width="15.140625" style="1" bestFit="1" customWidth="1"/>
    <col min="1270" max="1516" width="11.42578125" style="1"/>
    <col min="1517" max="1517" width="6.42578125" style="1" customWidth="1"/>
    <col min="1518" max="1518" width="5.42578125" style="1" customWidth="1"/>
    <col min="1519" max="1519" width="29.5703125" style="1" customWidth="1"/>
    <col min="1520" max="1520" width="8.28515625" style="1" customWidth="1"/>
    <col min="1521" max="1521" width="11.28515625" style="1" customWidth="1"/>
    <col min="1522" max="1522" width="11.140625" style="1" customWidth="1"/>
    <col min="1523" max="1523" width="10.28515625" style="1" customWidth="1"/>
    <col min="1524" max="1524" width="0.140625" style="1" customWidth="1"/>
    <col min="1525" max="1525" width="15.140625" style="1" bestFit="1" customWidth="1"/>
    <col min="1526" max="1772" width="11.42578125" style="1"/>
    <col min="1773" max="1773" width="6.42578125" style="1" customWidth="1"/>
    <col min="1774" max="1774" width="5.42578125" style="1" customWidth="1"/>
    <col min="1775" max="1775" width="29.5703125" style="1" customWidth="1"/>
    <col min="1776" max="1776" width="8.28515625" style="1" customWidth="1"/>
    <col min="1777" max="1777" width="11.28515625" style="1" customWidth="1"/>
    <col min="1778" max="1778" width="11.140625" style="1" customWidth="1"/>
    <col min="1779" max="1779" width="10.28515625" style="1" customWidth="1"/>
    <col min="1780" max="1780" width="0.140625" style="1" customWidth="1"/>
    <col min="1781" max="1781" width="15.140625" style="1" bestFit="1" customWidth="1"/>
    <col min="1782" max="2028" width="11.42578125" style="1"/>
    <col min="2029" max="2029" width="6.42578125" style="1" customWidth="1"/>
    <col min="2030" max="2030" width="5.42578125" style="1" customWidth="1"/>
    <col min="2031" max="2031" width="29.5703125" style="1" customWidth="1"/>
    <col min="2032" max="2032" width="8.28515625" style="1" customWidth="1"/>
    <col min="2033" max="2033" width="11.28515625" style="1" customWidth="1"/>
    <col min="2034" max="2034" width="11.140625" style="1" customWidth="1"/>
    <col min="2035" max="2035" width="10.28515625" style="1" customWidth="1"/>
    <col min="2036" max="2036" width="0.140625" style="1" customWidth="1"/>
    <col min="2037" max="2037" width="15.140625" style="1" bestFit="1" customWidth="1"/>
    <col min="2038" max="2284" width="11.42578125" style="1"/>
    <col min="2285" max="2285" width="6.42578125" style="1" customWidth="1"/>
    <col min="2286" max="2286" width="5.42578125" style="1" customWidth="1"/>
    <col min="2287" max="2287" width="29.5703125" style="1" customWidth="1"/>
    <col min="2288" max="2288" width="8.28515625" style="1" customWidth="1"/>
    <col min="2289" max="2289" width="11.28515625" style="1" customWidth="1"/>
    <col min="2290" max="2290" width="11.140625" style="1" customWidth="1"/>
    <col min="2291" max="2291" width="10.28515625" style="1" customWidth="1"/>
    <col min="2292" max="2292" width="0.140625" style="1" customWidth="1"/>
    <col min="2293" max="2293" width="15.140625" style="1" bestFit="1" customWidth="1"/>
    <col min="2294" max="2540" width="11.42578125" style="1"/>
    <col min="2541" max="2541" width="6.42578125" style="1" customWidth="1"/>
    <col min="2542" max="2542" width="5.42578125" style="1" customWidth="1"/>
    <col min="2543" max="2543" width="29.5703125" style="1" customWidth="1"/>
    <col min="2544" max="2544" width="8.28515625" style="1" customWidth="1"/>
    <col min="2545" max="2545" width="11.28515625" style="1" customWidth="1"/>
    <col min="2546" max="2546" width="11.140625" style="1" customWidth="1"/>
    <col min="2547" max="2547" width="10.28515625" style="1" customWidth="1"/>
    <col min="2548" max="2548" width="0.140625" style="1" customWidth="1"/>
    <col min="2549" max="2549" width="15.140625" style="1" bestFit="1" customWidth="1"/>
    <col min="2550" max="2796" width="11.42578125" style="1"/>
    <col min="2797" max="2797" width="6.42578125" style="1" customWidth="1"/>
    <col min="2798" max="2798" width="5.42578125" style="1" customWidth="1"/>
    <col min="2799" max="2799" width="29.5703125" style="1" customWidth="1"/>
    <col min="2800" max="2800" width="8.28515625" style="1" customWidth="1"/>
    <col min="2801" max="2801" width="11.28515625" style="1" customWidth="1"/>
    <col min="2802" max="2802" width="11.140625" style="1" customWidth="1"/>
    <col min="2803" max="2803" width="10.28515625" style="1" customWidth="1"/>
    <col min="2804" max="2804" width="0.140625" style="1" customWidth="1"/>
    <col min="2805" max="2805" width="15.140625" style="1" bestFit="1" customWidth="1"/>
    <col min="2806" max="3052" width="11.42578125" style="1"/>
    <col min="3053" max="3053" width="6.42578125" style="1" customWidth="1"/>
    <col min="3054" max="3054" width="5.42578125" style="1" customWidth="1"/>
    <col min="3055" max="3055" width="29.5703125" style="1" customWidth="1"/>
    <col min="3056" max="3056" width="8.28515625" style="1" customWidth="1"/>
    <col min="3057" max="3057" width="11.28515625" style="1" customWidth="1"/>
    <col min="3058" max="3058" width="11.140625" style="1" customWidth="1"/>
    <col min="3059" max="3059" width="10.28515625" style="1" customWidth="1"/>
    <col min="3060" max="3060" width="0.140625" style="1" customWidth="1"/>
    <col min="3061" max="3061" width="15.140625" style="1" bestFit="1" customWidth="1"/>
    <col min="3062" max="3308" width="11.42578125" style="1"/>
    <col min="3309" max="3309" width="6.42578125" style="1" customWidth="1"/>
    <col min="3310" max="3310" width="5.42578125" style="1" customWidth="1"/>
    <col min="3311" max="3311" width="29.5703125" style="1" customWidth="1"/>
    <col min="3312" max="3312" width="8.28515625" style="1" customWidth="1"/>
    <col min="3313" max="3313" width="11.28515625" style="1" customWidth="1"/>
    <col min="3314" max="3314" width="11.140625" style="1" customWidth="1"/>
    <col min="3315" max="3315" width="10.28515625" style="1" customWidth="1"/>
    <col min="3316" max="3316" width="0.140625" style="1" customWidth="1"/>
    <col min="3317" max="3317" width="15.140625" style="1" bestFit="1" customWidth="1"/>
    <col min="3318" max="3564" width="11.42578125" style="1"/>
    <col min="3565" max="3565" width="6.42578125" style="1" customWidth="1"/>
    <col min="3566" max="3566" width="5.42578125" style="1" customWidth="1"/>
    <col min="3567" max="3567" width="29.5703125" style="1" customWidth="1"/>
    <col min="3568" max="3568" width="8.28515625" style="1" customWidth="1"/>
    <col min="3569" max="3569" width="11.28515625" style="1" customWidth="1"/>
    <col min="3570" max="3570" width="11.140625" style="1" customWidth="1"/>
    <col min="3571" max="3571" width="10.28515625" style="1" customWidth="1"/>
    <col min="3572" max="3572" width="0.140625" style="1" customWidth="1"/>
    <col min="3573" max="3573" width="15.140625" style="1" bestFit="1" customWidth="1"/>
    <col min="3574" max="3820" width="11.42578125" style="1"/>
    <col min="3821" max="3821" width="6.42578125" style="1" customWidth="1"/>
    <col min="3822" max="3822" width="5.42578125" style="1" customWidth="1"/>
    <col min="3823" max="3823" width="29.5703125" style="1" customWidth="1"/>
    <col min="3824" max="3824" width="8.28515625" style="1" customWidth="1"/>
    <col min="3825" max="3825" width="11.28515625" style="1" customWidth="1"/>
    <col min="3826" max="3826" width="11.140625" style="1" customWidth="1"/>
    <col min="3827" max="3827" width="10.28515625" style="1" customWidth="1"/>
    <col min="3828" max="3828" width="0.140625" style="1" customWidth="1"/>
    <col min="3829" max="3829" width="15.140625" style="1" bestFit="1" customWidth="1"/>
    <col min="3830" max="4076" width="11.42578125" style="1"/>
    <col min="4077" max="4077" width="6.42578125" style="1" customWidth="1"/>
    <col min="4078" max="4078" width="5.42578125" style="1" customWidth="1"/>
    <col min="4079" max="4079" width="29.5703125" style="1" customWidth="1"/>
    <col min="4080" max="4080" width="8.28515625" style="1" customWidth="1"/>
    <col min="4081" max="4081" width="11.28515625" style="1" customWidth="1"/>
    <col min="4082" max="4082" width="11.140625" style="1" customWidth="1"/>
    <col min="4083" max="4083" width="10.28515625" style="1" customWidth="1"/>
    <col min="4084" max="4084" width="0.140625" style="1" customWidth="1"/>
    <col min="4085" max="4085" width="15.140625" style="1" bestFit="1" customWidth="1"/>
    <col min="4086" max="4332" width="11.42578125" style="1"/>
    <col min="4333" max="4333" width="6.42578125" style="1" customWidth="1"/>
    <col min="4334" max="4334" width="5.42578125" style="1" customWidth="1"/>
    <col min="4335" max="4335" width="29.5703125" style="1" customWidth="1"/>
    <col min="4336" max="4336" width="8.28515625" style="1" customWidth="1"/>
    <col min="4337" max="4337" width="11.28515625" style="1" customWidth="1"/>
    <col min="4338" max="4338" width="11.140625" style="1" customWidth="1"/>
    <col min="4339" max="4339" width="10.28515625" style="1" customWidth="1"/>
    <col min="4340" max="4340" width="0.140625" style="1" customWidth="1"/>
    <col min="4341" max="4341" width="15.140625" style="1" bestFit="1" customWidth="1"/>
    <col min="4342" max="4588" width="11.42578125" style="1"/>
    <col min="4589" max="4589" width="6.42578125" style="1" customWidth="1"/>
    <col min="4590" max="4590" width="5.42578125" style="1" customWidth="1"/>
    <col min="4591" max="4591" width="29.5703125" style="1" customWidth="1"/>
    <col min="4592" max="4592" width="8.28515625" style="1" customWidth="1"/>
    <col min="4593" max="4593" width="11.28515625" style="1" customWidth="1"/>
    <col min="4594" max="4594" width="11.140625" style="1" customWidth="1"/>
    <col min="4595" max="4595" width="10.28515625" style="1" customWidth="1"/>
    <col min="4596" max="4596" width="0.140625" style="1" customWidth="1"/>
    <col min="4597" max="4597" width="15.140625" style="1" bestFit="1" customWidth="1"/>
    <col min="4598" max="4844" width="11.42578125" style="1"/>
    <col min="4845" max="4845" width="6.42578125" style="1" customWidth="1"/>
    <col min="4846" max="4846" width="5.42578125" style="1" customWidth="1"/>
    <col min="4847" max="4847" width="29.5703125" style="1" customWidth="1"/>
    <col min="4848" max="4848" width="8.28515625" style="1" customWidth="1"/>
    <col min="4849" max="4849" width="11.28515625" style="1" customWidth="1"/>
    <col min="4850" max="4850" width="11.140625" style="1" customWidth="1"/>
    <col min="4851" max="4851" width="10.28515625" style="1" customWidth="1"/>
    <col min="4852" max="4852" width="0.140625" style="1" customWidth="1"/>
    <col min="4853" max="4853" width="15.140625" style="1" bestFit="1" customWidth="1"/>
    <col min="4854" max="5100" width="11.42578125" style="1"/>
    <col min="5101" max="5101" width="6.42578125" style="1" customWidth="1"/>
    <col min="5102" max="5102" width="5.42578125" style="1" customWidth="1"/>
    <col min="5103" max="5103" width="29.5703125" style="1" customWidth="1"/>
    <col min="5104" max="5104" width="8.28515625" style="1" customWidth="1"/>
    <col min="5105" max="5105" width="11.28515625" style="1" customWidth="1"/>
    <col min="5106" max="5106" width="11.140625" style="1" customWidth="1"/>
    <col min="5107" max="5107" width="10.28515625" style="1" customWidth="1"/>
    <col min="5108" max="5108" width="0.140625" style="1" customWidth="1"/>
    <col min="5109" max="5109" width="15.140625" style="1" bestFit="1" customWidth="1"/>
    <col min="5110" max="5356" width="11.42578125" style="1"/>
    <col min="5357" max="5357" width="6.42578125" style="1" customWidth="1"/>
    <col min="5358" max="5358" width="5.42578125" style="1" customWidth="1"/>
    <col min="5359" max="5359" width="29.5703125" style="1" customWidth="1"/>
    <col min="5360" max="5360" width="8.28515625" style="1" customWidth="1"/>
    <col min="5361" max="5361" width="11.28515625" style="1" customWidth="1"/>
    <col min="5362" max="5362" width="11.140625" style="1" customWidth="1"/>
    <col min="5363" max="5363" width="10.28515625" style="1" customWidth="1"/>
    <col min="5364" max="5364" width="0.140625" style="1" customWidth="1"/>
    <col min="5365" max="5365" width="15.140625" style="1" bestFit="1" customWidth="1"/>
    <col min="5366" max="5612" width="11.42578125" style="1"/>
    <col min="5613" max="5613" width="6.42578125" style="1" customWidth="1"/>
    <col min="5614" max="5614" width="5.42578125" style="1" customWidth="1"/>
    <col min="5615" max="5615" width="29.5703125" style="1" customWidth="1"/>
    <col min="5616" max="5616" width="8.28515625" style="1" customWidth="1"/>
    <col min="5617" max="5617" width="11.28515625" style="1" customWidth="1"/>
    <col min="5618" max="5618" width="11.140625" style="1" customWidth="1"/>
    <col min="5619" max="5619" width="10.28515625" style="1" customWidth="1"/>
    <col min="5620" max="5620" width="0.140625" style="1" customWidth="1"/>
    <col min="5621" max="5621" width="15.140625" style="1" bestFit="1" customWidth="1"/>
    <col min="5622" max="5868" width="11.42578125" style="1"/>
    <col min="5869" max="5869" width="6.42578125" style="1" customWidth="1"/>
    <col min="5870" max="5870" width="5.42578125" style="1" customWidth="1"/>
    <col min="5871" max="5871" width="29.5703125" style="1" customWidth="1"/>
    <col min="5872" max="5872" width="8.28515625" style="1" customWidth="1"/>
    <col min="5873" max="5873" width="11.28515625" style="1" customWidth="1"/>
    <col min="5874" max="5874" width="11.140625" style="1" customWidth="1"/>
    <col min="5875" max="5875" width="10.28515625" style="1" customWidth="1"/>
    <col min="5876" max="5876" width="0.140625" style="1" customWidth="1"/>
    <col min="5877" max="5877" width="15.140625" style="1" bestFit="1" customWidth="1"/>
    <col min="5878" max="6124" width="11.42578125" style="1"/>
    <col min="6125" max="6125" width="6.42578125" style="1" customWidth="1"/>
    <col min="6126" max="6126" width="5.42578125" style="1" customWidth="1"/>
    <col min="6127" max="6127" width="29.5703125" style="1" customWidth="1"/>
    <col min="6128" max="6128" width="8.28515625" style="1" customWidth="1"/>
    <col min="6129" max="6129" width="11.28515625" style="1" customWidth="1"/>
    <col min="6130" max="6130" width="11.140625" style="1" customWidth="1"/>
    <col min="6131" max="6131" width="10.28515625" style="1" customWidth="1"/>
    <col min="6132" max="6132" width="0.140625" style="1" customWidth="1"/>
    <col min="6133" max="6133" width="15.140625" style="1" bestFit="1" customWidth="1"/>
    <col min="6134" max="6380" width="11.42578125" style="1"/>
    <col min="6381" max="6381" width="6.42578125" style="1" customWidth="1"/>
    <col min="6382" max="6382" width="5.42578125" style="1" customWidth="1"/>
    <col min="6383" max="6383" width="29.5703125" style="1" customWidth="1"/>
    <col min="6384" max="6384" width="8.28515625" style="1" customWidth="1"/>
    <col min="6385" max="6385" width="11.28515625" style="1" customWidth="1"/>
    <col min="6386" max="6386" width="11.140625" style="1" customWidth="1"/>
    <col min="6387" max="6387" width="10.28515625" style="1" customWidth="1"/>
    <col min="6388" max="6388" width="0.140625" style="1" customWidth="1"/>
    <col min="6389" max="6389" width="15.140625" style="1" bestFit="1" customWidth="1"/>
    <col min="6390" max="6636" width="11.42578125" style="1"/>
    <col min="6637" max="6637" width="6.42578125" style="1" customWidth="1"/>
    <col min="6638" max="6638" width="5.42578125" style="1" customWidth="1"/>
    <col min="6639" max="6639" width="29.5703125" style="1" customWidth="1"/>
    <col min="6640" max="6640" width="8.28515625" style="1" customWidth="1"/>
    <col min="6641" max="6641" width="11.28515625" style="1" customWidth="1"/>
    <col min="6642" max="6642" width="11.140625" style="1" customWidth="1"/>
    <col min="6643" max="6643" width="10.28515625" style="1" customWidth="1"/>
    <col min="6644" max="6644" width="0.140625" style="1" customWidth="1"/>
    <col min="6645" max="6645" width="15.140625" style="1" bestFit="1" customWidth="1"/>
    <col min="6646" max="6892" width="11.42578125" style="1"/>
    <col min="6893" max="6893" width="6.42578125" style="1" customWidth="1"/>
    <col min="6894" max="6894" width="5.42578125" style="1" customWidth="1"/>
    <col min="6895" max="6895" width="29.5703125" style="1" customWidth="1"/>
    <col min="6896" max="6896" width="8.28515625" style="1" customWidth="1"/>
    <col min="6897" max="6897" width="11.28515625" style="1" customWidth="1"/>
    <col min="6898" max="6898" width="11.140625" style="1" customWidth="1"/>
    <col min="6899" max="6899" width="10.28515625" style="1" customWidth="1"/>
    <col min="6900" max="6900" width="0.140625" style="1" customWidth="1"/>
    <col min="6901" max="6901" width="15.140625" style="1" bestFit="1" customWidth="1"/>
    <col min="6902" max="7148" width="11.42578125" style="1"/>
    <col min="7149" max="7149" width="6.42578125" style="1" customWidth="1"/>
    <col min="7150" max="7150" width="5.42578125" style="1" customWidth="1"/>
    <col min="7151" max="7151" width="29.5703125" style="1" customWidth="1"/>
    <col min="7152" max="7152" width="8.28515625" style="1" customWidth="1"/>
    <col min="7153" max="7153" width="11.28515625" style="1" customWidth="1"/>
    <col min="7154" max="7154" width="11.140625" style="1" customWidth="1"/>
    <col min="7155" max="7155" width="10.28515625" style="1" customWidth="1"/>
    <col min="7156" max="7156" width="0.140625" style="1" customWidth="1"/>
    <col min="7157" max="7157" width="15.140625" style="1" bestFit="1" customWidth="1"/>
    <col min="7158" max="7404" width="11.42578125" style="1"/>
    <col min="7405" max="7405" width="6.42578125" style="1" customWidth="1"/>
    <col min="7406" max="7406" width="5.42578125" style="1" customWidth="1"/>
    <col min="7407" max="7407" width="29.5703125" style="1" customWidth="1"/>
    <col min="7408" max="7408" width="8.28515625" style="1" customWidth="1"/>
    <col min="7409" max="7409" width="11.28515625" style="1" customWidth="1"/>
    <col min="7410" max="7410" width="11.140625" style="1" customWidth="1"/>
    <col min="7411" max="7411" width="10.28515625" style="1" customWidth="1"/>
    <col min="7412" max="7412" width="0.140625" style="1" customWidth="1"/>
    <col min="7413" max="7413" width="15.140625" style="1" bestFit="1" customWidth="1"/>
    <col min="7414" max="7660" width="11.42578125" style="1"/>
    <col min="7661" max="7661" width="6.42578125" style="1" customWidth="1"/>
    <col min="7662" max="7662" width="5.42578125" style="1" customWidth="1"/>
    <col min="7663" max="7663" width="29.5703125" style="1" customWidth="1"/>
    <col min="7664" max="7664" width="8.28515625" style="1" customWidth="1"/>
    <col min="7665" max="7665" width="11.28515625" style="1" customWidth="1"/>
    <col min="7666" max="7666" width="11.140625" style="1" customWidth="1"/>
    <col min="7667" max="7667" width="10.28515625" style="1" customWidth="1"/>
    <col min="7668" max="7668" width="0.140625" style="1" customWidth="1"/>
    <col min="7669" max="7669" width="15.140625" style="1" bestFit="1" customWidth="1"/>
    <col min="7670" max="7916" width="11.42578125" style="1"/>
    <col min="7917" max="7917" width="6.42578125" style="1" customWidth="1"/>
    <col min="7918" max="7918" width="5.42578125" style="1" customWidth="1"/>
    <col min="7919" max="7919" width="29.5703125" style="1" customWidth="1"/>
    <col min="7920" max="7920" width="8.28515625" style="1" customWidth="1"/>
    <col min="7921" max="7921" width="11.28515625" style="1" customWidth="1"/>
    <col min="7922" max="7922" width="11.140625" style="1" customWidth="1"/>
    <col min="7923" max="7923" width="10.28515625" style="1" customWidth="1"/>
    <col min="7924" max="7924" width="0.140625" style="1" customWidth="1"/>
    <col min="7925" max="7925" width="15.140625" style="1" bestFit="1" customWidth="1"/>
    <col min="7926" max="8172" width="11.42578125" style="1"/>
    <col min="8173" max="8173" width="6.42578125" style="1" customWidth="1"/>
    <col min="8174" max="8174" width="5.42578125" style="1" customWidth="1"/>
    <col min="8175" max="8175" width="29.5703125" style="1" customWidth="1"/>
    <col min="8176" max="8176" width="8.28515625" style="1" customWidth="1"/>
    <col min="8177" max="8177" width="11.28515625" style="1" customWidth="1"/>
    <col min="8178" max="8178" width="11.140625" style="1" customWidth="1"/>
    <col min="8179" max="8179" width="10.28515625" style="1" customWidth="1"/>
    <col min="8180" max="8180" width="0.140625" style="1" customWidth="1"/>
    <col min="8181" max="8181" width="15.140625" style="1" bestFit="1" customWidth="1"/>
    <col min="8182" max="8428" width="11.42578125" style="1"/>
    <col min="8429" max="8429" width="6.42578125" style="1" customWidth="1"/>
    <col min="8430" max="8430" width="5.42578125" style="1" customWidth="1"/>
    <col min="8431" max="8431" width="29.5703125" style="1" customWidth="1"/>
    <col min="8432" max="8432" width="8.28515625" style="1" customWidth="1"/>
    <col min="8433" max="8433" width="11.28515625" style="1" customWidth="1"/>
    <col min="8434" max="8434" width="11.140625" style="1" customWidth="1"/>
    <col min="8435" max="8435" width="10.28515625" style="1" customWidth="1"/>
    <col min="8436" max="8436" width="0.140625" style="1" customWidth="1"/>
    <col min="8437" max="8437" width="15.140625" style="1" bestFit="1" customWidth="1"/>
    <col min="8438" max="8684" width="11.42578125" style="1"/>
    <col min="8685" max="8685" width="6.42578125" style="1" customWidth="1"/>
    <col min="8686" max="8686" width="5.42578125" style="1" customWidth="1"/>
    <col min="8687" max="8687" width="29.5703125" style="1" customWidth="1"/>
    <col min="8688" max="8688" width="8.28515625" style="1" customWidth="1"/>
    <col min="8689" max="8689" width="11.28515625" style="1" customWidth="1"/>
    <col min="8690" max="8690" width="11.140625" style="1" customWidth="1"/>
    <col min="8691" max="8691" width="10.28515625" style="1" customWidth="1"/>
    <col min="8692" max="8692" width="0.140625" style="1" customWidth="1"/>
    <col min="8693" max="8693" width="15.140625" style="1" bestFit="1" customWidth="1"/>
    <col min="8694" max="8940" width="11.42578125" style="1"/>
    <col min="8941" max="8941" width="6.42578125" style="1" customWidth="1"/>
    <col min="8942" max="8942" width="5.42578125" style="1" customWidth="1"/>
    <col min="8943" max="8943" width="29.5703125" style="1" customWidth="1"/>
    <col min="8944" max="8944" width="8.28515625" style="1" customWidth="1"/>
    <col min="8945" max="8945" width="11.28515625" style="1" customWidth="1"/>
    <col min="8946" max="8946" width="11.140625" style="1" customWidth="1"/>
    <col min="8947" max="8947" width="10.28515625" style="1" customWidth="1"/>
    <col min="8948" max="8948" width="0.140625" style="1" customWidth="1"/>
    <col min="8949" max="8949" width="15.140625" style="1" bestFit="1" customWidth="1"/>
    <col min="8950" max="9196" width="11.42578125" style="1"/>
    <col min="9197" max="9197" width="6.42578125" style="1" customWidth="1"/>
    <col min="9198" max="9198" width="5.42578125" style="1" customWidth="1"/>
    <col min="9199" max="9199" width="29.5703125" style="1" customWidth="1"/>
    <col min="9200" max="9200" width="8.28515625" style="1" customWidth="1"/>
    <col min="9201" max="9201" width="11.28515625" style="1" customWidth="1"/>
    <col min="9202" max="9202" width="11.140625" style="1" customWidth="1"/>
    <col min="9203" max="9203" width="10.28515625" style="1" customWidth="1"/>
    <col min="9204" max="9204" width="0.140625" style="1" customWidth="1"/>
    <col min="9205" max="9205" width="15.140625" style="1" bestFit="1" customWidth="1"/>
    <col min="9206" max="9452" width="11.42578125" style="1"/>
    <col min="9453" max="9453" width="6.42578125" style="1" customWidth="1"/>
    <col min="9454" max="9454" width="5.42578125" style="1" customWidth="1"/>
    <col min="9455" max="9455" width="29.5703125" style="1" customWidth="1"/>
    <col min="9456" max="9456" width="8.28515625" style="1" customWidth="1"/>
    <col min="9457" max="9457" width="11.28515625" style="1" customWidth="1"/>
    <col min="9458" max="9458" width="11.140625" style="1" customWidth="1"/>
    <col min="9459" max="9459" width="10.28515625" style="1" customWidth="1"/>
    <col min="9460" max="9460" width="0.140625" style="1" customWidth="1"/>
    <col min="9461" max="9461" width="15.140625" style="1" bestFit="1" customWidth="1"/>
    <col min="9462" max="9708" width="11.42578125" style="1"/>
    <col min="9709" max="9709" width="6.42578125" style="1" customWidth="1"/>
    <col min="9710" max="9710" width="5.42578125" style="1" customWidth="1"/>
    <col min="9711" max="9711" width="29.5703125" style="1" customWidth="1"/>
    <col min="9712" max="9712" width="8.28515625" style="1" customWidth="1"/>
    <col min="9713" max="9713" width="11.28515625" style="1" customWidth="1"/>
    <col min="9714" max="9714" width="11.140625" style="1" customWidth="1"/>
    <col min="9715" max="9715" width="10.28515625" style="1" customWidth="1"/>
    <col min="9716" max="9716" width="0.140625" style="1" customWidth="1"/>
    <col min="9717" max="9717" width="15.140625" style="1" bestFit="1" customWidth="1"/>
    <col min="9718" max="9964" width="11.42578125" style="1"/>
    <col min="9965" max="9965" width="6.42578125" style="1" customWidth="1"/>
    <col min="9966" max="9966" width="5.42578125" style="1" customWidth="1"/>
    <col min="9967" max="9967" width="29.5703125" style="1" customWidth="1"/>
    <col min="9968" max="9968" width="8.28515625" style="1" customWidth="1"/>
    <col min="9969" max="9969" width="11.28515625" style="1" customWidth="1"/>
    <col min="9970" max="9970" width="11.140625" style="1" customWidth="1"/>
    <col min="9971" max="9971" width="10.28515625" style="1" customWidth="1"/>
    <col min="9972" max="9972" width="0.140625" style="1" customWidth="1"/>
    <col min="9973" max="9973" width="15.140625" style="1" bestFit="1" customWidth="1"/>
    <col min="9974" max="10220" width="11.42578125" style="1"/>
    <col min="10221" max="10221" width="6.42578125" style="1" customWidth="1"/>
    <col min="10222" max="10222" width="5.42578125" style="1" customWidth="1"/>
    <col min="10223" max="10223" width="29.5703125" style="1" customWidth="1"/>
    <col min="10224" max="10224" width="8.28515625" style="1" customWidth="1"/>
    <col min="10225" max="10225" width="11.28515625" style="1" customWidth="1"/>
    <col min="10226" max="10226" width="11.140625" style="1" customWidth="1"/>
    <col min="10227" max="10227" width="10.28515625" style="1" customWidth="1"/>
    <col min="10228" max="10228" width="0.140625" style="1" customWidth="1"/>
    <col min="10229" max="10229" width="15.140625" style="1" bestFit="1" customWidth="1"/>
    <col min="10230" max="10476" width="11.42578125" style="1"/>
    <col min="10477" max="10477" width="6.42578125" style="1" customWidth="1"/>
    <col min="10478" max="10478" width="5.42578125" style="1" customWidth="1"/>
    <col min="10479" max="10479" width="29.5703125" style="1" customWidth="1"/>
    <col min="10480" max="10480" width="8.28515625" style="1" customWidth="1"/>
    <col min="10481" max="10481" width="11.28515625" style="1" customWidth="1"/>
    <col min="10482" max="10482" width="11.140625" style="1" customWidth="1"/>
    <col min="10483" max="10483" width="10.28515625" style="1" customWidth="1"/>
    <col min="10484" max="10484" width="0.140625" style="1" customWidth="1"/>
    <col min="10485" max="10485" width="15.140625" style="1" bestFit="1" customWidth="1"/>
    <col min="10486" max="10732" width="11.42578125" style="1"/>
    <col min="10733" max="10733" width="6.42578125" style="1" customWidth="1"/>
    <col min="10734" max="10734" width="5.42578125" style="1" customWidth="1"/>
    <col min="10735" max="10735" width="29.5703125" style="1" customWidth="1"/>
    <col min="10736" max="10736" width="8.28515625" style="1" customWidth="1"/>
    <col min="10737" max="10737" width="11.28515625" style="1" customWidth="1"/>
    <col min="10738" max="10738" width="11.140625" style="1" customWidth="1"/>
    <col min="10739" max="10739" width="10.28515625" style="1" customWidth="1"/>
    <col min="10740" max="10740" width="0.140625" style="1" customWidth="1"/>
    <col min="10741" max="10741" width="15.140625" style="1" bestFit="1" customWidth="1"/>
    <col min="10742" max="10988" width="11.42578125" style="1"/>
    <col min="10989" max="10989" width="6.42578125" style="1" customWidth="1"/>
    <col min="10990" max="10990" width="5.42578125" style="1" customWidth="1"/>
    <col min="10991" max="10991" width="29.5703125" style="1" customWidth="1"/>
    <col min="10992" max="10992" width="8.28515625" style="1" customWidth="1"/>
    <col min="10993" max="10993" width="11.28515625" style="1" customWidth="1"/>
    <col min="10994" max="10994" width="11.140625" style="1" customWidth="1"/>
    <col min="10995" max="10995" width="10.28515625" style="1" customWidth="1"/>
    <col min="10996" max="10996" width="0.140625" style="1" customWidth="1"/>
    <col min="10997" max="10997" width="15.140625" style="1" bestFit="1" customWidth="1"/>
    <col min="10998" max="11244" width="11.42578125" style="1"/>
    <col min="11245" max="11245" width="6.42578125" style="1" customWidth="1"/>
    <col min="11246" max="11246" width="5.42578125" style="1" customWidth="1"/>
    <col min="11247" max="11247" width="29.5703125" style="1" customWidth="1"/>
    <col min="11248" max="11248" width="8.28515625" style="1" customWidth="1"/>
    <col min="11249" max="11249" width="11.28515625" style="1" customWidth="1"/>
    <col min="11250" max="11250" width="11.140625" style="1" customWidth="1"/>
    <col min="11251" max="11251" width="10.28515625" style="1" customWidth="1"/>
    <col min="11252" max="11252" width="0.140625" style="1" customWidth="1"/>
    <col min="11253" max="11253" width="15.140625" style="1" bestFit="1" customWidth="1"/>
    <col min="11254" max="11500" width="11.42578125" style="1"/>
    <col min="11501" max="11501" width="6.42578125" style="1" customWidth="1"/>
    <col min="11502" max="11502" width="5.42578125" style="1" customWidth="1"/>
    <col min="11503" max="11503" width="29.5703125" style="1" customWidth="1"/>
    <col min="11504" max="11504" width="8.28515625" style="1" customWidth="1"/>
    <col min="11505" max="11505" width="11.28515625" style="1" customWidth="1"/>
    <col min="11506" max="11506" width="11.140625" style="1" customWidth="1"/>
    <col min="11507" max="11507" width="10.28515625" style="1" customWidth="1"/>
    <col min="11508" max="11508" width="0.140625" style="1" customWidth="1"/>
    <col min="11509" max="11509" width="15.140625" style="1" bestFit="1" customWidth="1"/>
    <col min="11510" max="11756" width="11.42578125" style="1"/>
    <col min="11757" max="11757" width="6.42578125" style="1" customWidth="1"/>
    <col min="11758" max="11758" width="5.42578125" style="1" customWidth="1"/>
    <col min="11759" max="11759" width="29.5703125" style="1" customWidth="1"/>
    <col min="11760" max="11760" width="8.28515625" style="1" customWidth="1"/>
    <col min="11761" max="11761" width="11.28515625" style="1" customWidth="1"/>
    <col min="11762" max="11762" width="11.140625" style="1" customWidth="1"/>
    <col min="11763" max="11763" width="10.28515625" style="1" customWidth="1"/>
    <col min="11764" max="11764" width="0.140625" style="1" customWidth="1"/>
    <col min="11765" max="11765" width="15.140625" style="1" bestFit="1" customWidth="1"/>
    <col min="11766" max="12012" width="11.42578125" style="1"/>
    <col min="12013" max="12013" width="6.42578125" style="1" customWidth="1"/>
    <col min="12014" max="12014" width="5.42578125" style="1" customWidth="1"/>
    <col min="12015" max="12015" width="29.5703125" style="1" customWidth="1"/>
    <col min="12016" max="12016" width="8.28515625" style="1" customWidth="1"/>
    <col min="12017" max="12017" width="11.28515625" style="1" customWidth="1"/>
    <col min="12018" max="12018" width="11.140625" style="1" customWidth="1"/>
    <col min="12019" max="12019" width="10.28515625" style="1" customWidth="1"/>
    <col min="12020" max="12020" width="0.140625" style="1" customWidth="1"/>
    <col min="12021" max="12021" width="15.140625" style="1" bestFit="1" customWidth="1"/>
    <col min="12022" max="12268" width="11.42578125" style="1"/>
    <col min="12269" max="12269" width="6.42578125" style="1" customWidth="1"/>
    <col min="12270" max="12270" width="5.42578125" style="1" customWidth="1"/>
    <col min="12271" max="12271" width="29.5703125" style="1" customWidth="1"/>
    <col min="12272" max="12272" width="8.28515625" style="1" customWidth="1"/>
    <col min="12273" max="12273" width="11.28515625" style="1" customWidth="1"/>
    <col min="12274" max="12274" width="11.140625" style="1" customWidth="1"/>
    <col min="12275" max="12275" width="10.28515625" style="1" customWidth="1"/>
    <col min="12276" max="12276" width="0.140625" style="1" customWidth="1"/>
    <col min="12277" max="12277" width="15.140625" style="1" bestFit="1" customWidth="1"/>
    <col min="12278" max="12524" width="11.42578125" style="1"/>
    <col min="12525" max="12525" width="6.42578125" style="1" customWidth="1"/>
    <col min="12526" max="12526" width="5.42578125" style="1" customWidth="1"/>
    <col min="12527" max="12527" width="29.5703125" style="1" customWidth="1"/>
    <col min="12528" max="12528" width="8.28515625" style="1" customWidth="1"/>
    <col min="12529" max="12529" width="11.28515625" style="1" customWidth="1"/>
    <col min="12530" max="12530" width="11.140625" style="1" customWidth="1"/>
    <col min="12531" max="12531" width="10.28515625" style="1" customWidth="1"/>
    <col min="12532" max="12532" width="0.140625" style="1" customWidth="1"/>
    <col min="12533" max="12533" width="15.140625" style="1" bestFit="1" customWidth="1"/>
    <col min="12534" max="12780" width="11.42578125" style="1"/>
    <col min="12781" max="12781" width="6.42578125" style="1" customWidth="1"/>
    <col min="12782" max="12782" width="5.42578125" style="1" customWidth="1"/>
    <col min="12783" max="12783" width="29.5703125" style="1" customWidth="1"/>
    <col min="12784" max="12784" width="8.28515625" style="1" customWidth="1"/>
    <col min="12785" max="12785" width="11.28515625" style="1" customWidth="1"/>
    <col min="12786" max="12786" width="11.140625" style="1" customWidth="1"/>
    <col min="12787" max="12787" width="10.28515625" style="1" customWidth="1"/>
    <col min="12788" max="12788" width="0.140625" style="1" customWidth="1"/>
    <col min="12789" max="12789" width="15.140625" style="1" bestFit="1" customWidth="1"/>
    <col min="12790" max="13036" width="11.42578125" style="1"/>
    <col min="13037" max="13037" width="6.42578125" style="1" customWidth="1"/>
    <col min="13038" max="13038" width="5.42578125" style="1" customWidth="1"/>
    <col min="13039" max="13039" width="29.5703125" style="1" customWidth="1"/>
    <col min="13040" max="13040" width="8.28515625" style="1" customWidth="1"/>
    <col min="13041" max="13041" width="11.28515625" style="1" customWidth="1"/>
    <col min="13042" max="13042" width="11.140625" style="1" customWidth="1"/>
    <col min="13043" max="13043" width="10.28515625" style="1" customWidth="1"/>
    <col min="13044" max="13044" width="0.140625" style="1" customWidth="1"/>
    <col min="13045" max="13045" width="15.140625" style="1" bestFit="1" customWidth="1"/>
    <col min="13046" max="13292" width="11.42578125" style="1"/>
    <col min="13293" max="13293" width="6.42578125" style="1" customWidth="1"/>
    <col min="13294" max="13294" width="5.42578125" style="1" customWidth="1"/>
    <col min="13295" max="13295" width="29.5703125" style="1" customWidth="1"/>
    <col min="13296" max="13296" width="8.28515625" style="1" customWidth="1"/>
    <col min="13297" max="13297" width="11.28515625" style="1" customWidth="1"/>
    <col min="13298" max="13298" width="11.140625" style="1" customWidth="1"/>
    <col min="13299" max="13299" width="10.28515625" style="1" customWidth="1"/>
    <col min="13300" max="13300" width="0.140625" style="1" customWidth="1"/>
    <col min="13301" max="13301" width="15.140625" style="1" bestFit="1" customWidth="1"/>
    <col min="13302" max="13548" width="11.42578125" style="1"/>
    <col min="13549" max="13549" width="6.42578125" style="1" customWidth="1"/>
    <col min="13550" max="13550" width="5.42578125" style="1" customWidth="1"/>
    <col min="13551" max="13551" width="29.5703125" style="1" customWidth="1"/>
    <col min="13552" max="13552" width="8.28515625" style="1" customWidth="1"/>
    <col min="13553" max="13553" width="11.28515625" style="1" customWidth="1"/>
    <col min="13554" max="13554" width="11.140625" style="1" customWidth="1"/>
    <col min="13555" max="13555" width="10.28515625" style="1" customWidth="1"/>
    <col min="13556" max="13556" width="0.140625" style="1" customWidth="1"/>
    <col min="13557" max="13557" width="15.140625" style="1" bestFit="1" customWidth="1"/>
    <col min="13558" max="13804" width="11.42578125" style="1"/>
    <col min="13805" max="13805" width="6.42578125" style="1" customWidth="1"/>
    <col min="13806" max="13806" width="5.42578125" style="1" customWidth="1"/>
    <col min="13807" max="13807" width="29.5703125" style="1" customWidth="1"/>
    <col min="13808" max="13808" width="8.28515625" style="1" customWidth="1"/>
    <col min="13809" max="13809" width="11.28515625" style="1" customWidth="1"/>
    <col min="13810" max="13810" width="11.140625" style="1" customWidth="1"/>
    <col min="13811" max="13811" width="10.28515625" style="1" customWidth="1"/>
    <col min="13812" max="13812" width="0.140625" style="1" customWidth="1"/>
    <col min="13813" max="13813" width="15.140625" style="1" bestFit="1" customWidth="1"/>
    <col min="13814" max="14060" width="11.42578125" style="1"/>
    <col min="14061" max="14061" width="6.42578125" style="1" customWidth="1"/>
    <col min="14062" max="14062" width="5.42578125" style="1" customWidth="1"/>
    <col min="14063" max="14063" width="29.5703125" style="1" customWidth="1"/>
    <col min="14064" max="14064" width="8.28515625" style="1" customWidth="1"/>
    <col min="14065" max="14065" width="11.28515625" style="1" customWidth="1"/>
    <col min="14066" max="14066" width="11.140625" style="1" customWidth="1"/>
    <col min="14067" max="14067" width="10.28515625" style="1" customWidth="1"/>
    <col min="14068" max="14068" width="0.140625" style="1" customWidth="1"/>
    <col min="14069" max="14069" width="15.140625" style="1" bestFit="1" customWidth="1"/>
    <col min="14070" max="14316" width="11.42578125" style="1"/>
    <col min="14317" max="14317" width="6.42578125" style="1" customWidth="1"/>
    <col min="14318" max="14318" width="5.42578125" style="1" customWidth="1"/>
    <col min="14319" max="14319" width="29.5703125" style="1" customWidth="1"/>
    <col min="14320" max="14320" width="8.28515625" style="1" customWidth="1"/>
    <col min="14321" max="14321" width="11.28515625" style="1" customWidth="1"/>
    <col min="14322" max="14322" width="11.140625" style="1" customWidth="1"/>
    <col min="14323" max="14323" width="10.28515625" style="1" customWidth="1"/>
    <col min="14324" max="14324" width="0.140625" style="1" customWidth="1"/>
    <col min="14325" max="14325" width="15.140625" style="1" bestFit="1" customWidth="1"/>
    <col min="14326" max="14572" width="11.42578125" style="1"/>
    <col min="14573" max="14573" width="6.42578125" style="1" customWidth="1"/>
    <col min="14574" max="14574" width="5.42578125" style="1" customWidth="1"/>
    <col min="14575" max="14575" width="29.5703125" style="1" customWidth="1"/>
    <col min="14576" max="14576" width="8.28515625" style="1" customWidth="1"/>
    <col min="14577" max="14577" width="11.28515625" style="1" customWidth="1"/>
    <col min="14578" max="14578" width="11.140625" style="1" customWidth="1"/>
    <col min="14579" max="14579" width="10.28515625" style="1" customWidth="1"/>
    <col min="14580" max="14580" width="0.140625" style="1" customWidth="1"/>
    <col min="14581" max="14581" width="15.140625" style="1" bestFit="1" customWidth="1"/>
    <col min="14582" max="14828" width="11.42578125" style="1"/>
    <col min="14829" max="14829" width="6.42578125" style="1" customWidth="1"/>
    <col min="14830" max="14830" width="5.42578125" style="1" customWidth="1"/>
    <col min="14831" max="14831" width="29.5703125" style="1" customWidth="1"/>
    <col min="14832" max="14832" width="8.28515625" style="1" customWidth="1"/>
    <col min="14833" max="14833" width="11.28515625" style="1" customWidth="1"/>
    <col min="14834" max="14834" width="11.140625" style="1" customWidth="1"/>
    <col min="14835" max="14835" width="10.28515625" style="1" customWidth="1"/>
    <col min="14836" max="14836" width="0.140625" style="1" customWidth="1"/>
    <col min="14837" max="14837" width="15.140625" style="1" bestFit="1" customWidth="1"/>
    <col min="14838" max="15084" width="11.42578125" style="1"/>
    <col min="15085" max="15085" width="6.42578125" style="1" customWidth="1"/>
    <col min="15086" max="15086" width="5.42578125" style="1" customWidth="1"/>
    <col min="15087" max="15087" width="29.5703125" style="1" customWidth="1"/>
    <col min="15088" max="15088" width="8.28515625" style="1" customWidth="1"/>
    <col min="15089" max="15089" width="11.28515625" style="1" customWidth="1"/>
    <col min="15090" max="15090" width="11.140625" style="1" customWidth="1"/>
    <col min="15091" max="15091" width="10.28515625" style="1" customWidth="1"/>
    <col min="15092" max="15092" width="0.140625" style="1" customWidth="1"/>
    <col min="15093" max="15093" width="15.140625" style="1" bestFit="1" customWidth="1"/>
    <col min="15094" max="15340" width="11.42578125" style="1"/>
    <col min="15341" max="15341" width="6.42578125" style="1" customWidth="1"/>
    <col min="15342" max="15342" width="5.42578125" style="1" customWidth="1"/>
    <col min="15343" max="15343" width="29.5703125" style="1" customWidth="1"/>
    <col min="15344" max="15344" width="8.28515625" style="1" customWidth="1"/>
    <col min="15345" max="15345" width="11.28515625" style="1" customWidth="1"/>
    <col min="15346" max="15346" width="11.140625" style="1" customWidth="1"/>
    <col min="15347" max="15347" width="10.28515625" style="1" customWidth="1"/>
    <col min="15348" max="15348" width="0.140625" style="1" customWidth="1"/>
    <col min="15349" max="15349" width="15.140625" style="1" bestFit="1" customWidth="1"/>
    <col min="15350" max="15596" width="11.42578125" style="1"/>
    <col min="15597" max="15597" width="6.42578125" style="1" customWidth="1"/>
    <col min="15598" max="15598" width="5.42578125" style="1" customWidth="1"/>
    <col min="15599" max="15599" width="29.5703125" style="1" customWidth="1"/>
    <col min="15600" max="15600" width="8.28515625" style="1" customWidth="1"/>
    <col min="15601" max="15601" width="11.28515625" style="1" customWidth="1"/>
    <col min="15602" max="15602" width="11.140625" style="1" customWidth="1"/>
    <col min="15603" max="15603" width="10.28515625" style="1" customWidth="1"/>
    <col min="15604" max="15604" width="0.140625" style="1" customWidth="1"/>
    <col min="15605" max="15605" width="15.140625" style="1" bestFit="1" customWidth="1"/>
    <col min="15606" max="15852" width="11.42578125" style="1"/>
    <col min="15853" max="15853" width="6.42578125" style="1" customWidth="1"/>
    <col min="15854" max="15854" width="5.42578125" style="1" customWidth="1"/>
    <col min="15855" max="15855" width="29.5703125" style="1" customWidth="1"/>
    <col min="15856" max="15856" width="8.28515625" style="1" customWidth="1"/>
    <col min="15857" max="15857" width="11.28515625" style="1" customWidth="1"/>
    <col min="15858" max="15858" width="11.140625" style="1" customWidth="1"/>
    <col min="15859" max="15859" width="10.28515625" style="1" customWidth="1"/>
    <col min="15860" max="15860" width="0.140625" style="1" customWidth="1"/>
    <col min="15861" max="15861" width="15.140625" style="1" bestFit="1" customWidth="1"/>
    <col min="15862" max="16108" width="11.42578125" style="1"/>
    <col min="16109" max="16109" width="6.42578125" style="1" customWidth="1"/>
    <col min="16110" max="16110" width="5.42578125" style="1" customWidth="1"/>
    <col min="16111" max="16111" width="29.5703125" style="1" customWidth="1"/>
    <col min="16112" max="16112" width="8.28515625" style="1" customWidth="1"/>
    <col min="16113" max="16113" width="11.28515625" style="1" customWidth="1"/>
    <col min="16114" max="16114" width="11.140625" style="1" customWidth="1"/>
    <col min="16115" max="16115" width="10.28515625" style="1" customWidth="1"/>
    <col min="16116" max="16116" width="0.140625" style="1" customWidth="1"/>
    <col min="16117" max="16117" width="15.140625" style="1" bestFit="1" customWidth="1"/>
    <col min="16118" max="16384" width="11.42578125" style="1"/>
  </cols>
  <sheetData>
    <row r="1" spans="1:10" ht="15" customHeight="1" x14ac:dyDescent="0.25">
      <c r="A1" s="114" t="s">
        <v>50</v>
      </c>
      <c r="B1" s="114"/>
      <c r="C1" s="114"/>
      <c r="D1" s="114"/>
      <c r="E1" s="114"/>
    </row>
    <row r="2" spans="1:10" ht="15" customHeight="1" x14ac:dyDescent="0.25">
      <c r="A2" s="114"/>
      <c r="B2" s="114"/>
      <c r="C2" s="114"/>
      <c r="D2" s="114"/>
      <c r="E2" s="114"/>
    </row>
    <row r="3" spans="1:10" ht="15" customHeight="1" x14ac:dyDescent="0.25">
      <c r="A3" s="114"/>
      <c r="B3" s="114"/>
      <c r="C3" s="114"/>
      <c r="D3" s="114"/>
      <c r="E3" s="114"/>
    </row>
    <row r="4" spans="1:10" ht="15" customHeight="1" x14ac:dyDescent="0.25">
      <c r="A4" s="9"/>
      <c r="B4" s="9"/>
      <c r="C4" s="9"/>
      <c r="D4" s="9"/>
      <c r="E4" s="9"/>
    </row>
    <row r="5" spans="1:10" ht="15" customHeight="1" x14ac:dyDescent="0.25">
      <c r="A5" s="2"/>
    </row>
    <row r="6" spans="1:10" ht="15" customHeight="1" x14ac:dyDescent="0.25">
      <c r="A6" s="117" t="s">
        <v>52</v>
      </c>
      <c r="B6" s="117"/>
      <c r="C6" s="117"/>
      <c r="D6" s="117"/>
      <c r="E6" s="117"/>
      <c r="F6" s="117"/>
      <c r="G6" s="117"/>
      <c r="H6" s="117"/>
      <c r="I6" s="117"/>
      <c r="J6" s="117"/>
    </row>
    <row r="7" spans="1:10" ht="15" customHeight="1" x14ac:dyDescent="0.25">
      <c r="A7" s="3"/>
    </row>
    <row r="8" spans="1:10" ht="15" customHeight="1" x14ac:dyDescent="0.25">
      <c r="A8" s="3" t="s">
        <v>10</v>
      </c>
      <c r="E8" s="3" t="s">
        <v>37</v>
      </c>
    </row>
    <row r="9" spans="1:10" ht="15" customHeight="1" x14ac:dyDescent="0.25"/>
    <row r="10" spans="1:10" ht="15" customHeight="1" x14ac:dyDescent="0.25">
      <c r="A10" s="4" t="s">
        <v>33</v>
      </c>
      <c r="C10" s="1" t="s">
        <v>53</v>
      </c>
      <c r="E10" s="4" t="s">
        <v>33</v>
      </c>
      <c r="F10" s="1" t="s">
        <v>55</v>
      </c>
    </row>
    <row r="11" spans="1:10" ht="15" customHeight="1" x14ac:dyDescent="0.25">
      <c r="A11" s="4" t="s">
        <v>12</v>
      </c>
      <c r="C11" s="1" t="s">
        <v>54</v>
      </c>
      <c r="E11" s="4" t="s">
        <v>12</v>
      </c>
      <c r="F11" s="1" t="s">
        <v>56</v>
      </c>
    </row>
    <row r="12" spans="1:10" ht="15" customHeight="1" x14ac:dyDescent="0.25">
      <c r="A12" s="4" t="s">
        <v>11</v>
      </c>
      <c r="C12" s="1" t="s">
        <v>58</v>
      </c>
      <c r="E12" s="4" t="s">
        <v>11</v>
      </c>
      <c r="F12" s="1" t="s">
        <v>64</v>
      </c>
    </row>
    <row r="13" spans="1:10" ht="15" customHeight="1" x14ac:dyDescent="0.25">
      <c r="A13" s="4" t="s">
        <v>34</v>
      </c>
      <c r="C13" s="1" t="s">
        <v>35</v>
      </c>
      <c r="E13" s="5" t="s">
        <v>38</v>
      </c>
      <c r="F13" s="1" t="s">
        <v>49</v>
      </c>
    </row>
    <row r="14" spans="1:10" ht="15" customHeight="1" x14ac:dyDescent="0.25">
      <c r="A14" s="4" t="s">
        <v>36</v>
      </c>
      <c r="C14" s="1" t="s">
        <v>59</v>
      </c>
      <c r="E14" s="4" t="s">
        <v>34</v>
      </c>
      <c r="F14" s="1" t="s">
        <v>35</v>
      </c>
    </row>
    <row r="15" spans="1:10" ht="15" customHeight="1" x14ac:dyDescent="0.25">
      <c r="E15" s="4" t="s">
        <v>36</v>
      </c>
      <c r="F15" s="1" t="s">
        <v>60</v>
      </c>
    </row>
    <row r="16" spans="1:10" ht="15" customHeight="1" x14ac:dyDescent="0.25">
      <c r="E16" s="4"/>
    </row>
    <row r="17" spans="1:12" ht="15" customHeight="1" x14ac:dyDescent="0.25">
      <c r="A17" s="117" t="s">
        <v>51</v>
      </c>
      <c r="B17" s="117"/>
      <c r="C17" s="117"/>
      <c r="D17" s="117"/>
      <c r="E17" s="117"/>
      <c r="F17" s="117"/>
      <c r="G17" s="117"/>
      <c r="H17" s="117"/>
      <c r="I17" s="117"/>
      <c r="J17" s="117"/>
    </row>
    <row r="18" spans="1:12" ht="15" customHeight="1" x14ac:dyDescent="0.25">
      <c r="A18" s="3"/>
      <c r="E18" s="4"/>
    </row>
    <row r="19" spans="1:12" ht="15" customHeight="1" x14ac:dyDescent="0.25">
      <c r="A19" s="3" t="s">
        <v>10</v>
      </c>
      <c r="B19" s="6"/>
      <c r="E19" s="3" t="s">
        <v>37</v>
      </c>
      <c r="F19" s="6"/>
    </row>
    <row r="20" spans="1:12" ht="15" customHeight="1" x14ac:dyDescent="0.25">
      <c r="A20" s="116" t="s">
        <v>40</v>
      </c>
      <c r="B20" s="116"/>
      <c r="C20" s="6" t="s">
        <v>85</v>
      </c>
      <c r="E20" s="1" t="s">
        <v>45</v>
      </c>
      <c r="I20" s="1" t="s">
        <v>48</v>
      </c>
    </row>
    <row r="21" spans="1:12" ht="15" customHeight="1" x14ac:dyDescent="0.25">
      <c r="A21" s="116" t="s">
        <v>42</v>
      </c>
      <c r="B21" s="116" t="s">
        <v>41</v>
      </c>
      <c r="C21" s="6" t="s">
        <v>85</v>
      </c>
      <c r="E21" s="1" t="s">
        <v>46</v>
      </c>
      <c r="I21" s="1" t="s">
        <v>44</v>
      </c>
    </row>
    <row r="22" spans="1:12" ht="15" customHeight="1" x14ac:dyDescent="0.25">
      <c r="A22" s="116" t="s">
        <v>43</v>
      </c>
      <c r="B22" s="116" t="s">
        <v>44</v>
      </c>
      <c r="C22" s="6" t="s">
        <v>44</v>
      </c>
      <c r="E22" s="1" t="s">
        <v>47</v>
      </c>
      <c r="I22" s="1" t="s">
        <v>85</v>
      </c>
    </row>
    <row r="23" spans="1:12" ht="15" customHeight="1" x14ac:dyDescent="0.25">
      <c r="E23" s="1" t="s">
        <v>71</v>
      </c>
      <c r="I23" s="1" t="s">
        <v>85</v>
      </c>
    </row>
    <row r="24" spans="1:12" ht="15" customHeight="1" x14ac:dyDescent="0.25"/>
    <row r="25" spans="1:12" ht="15" customHeight="1" x14ac:dyDescent="0.25">
      <c r="A25" s="2" t="s">
        <v>72</v>
      </c>
      <c r="E25" s="4"/>
    </row>
    <row r="26" spans="1:12" ht="15" customHeight="1" x14ac:dyDescent="0.25"/>
    <row r="27" spans="1:12" ht="15.75" x14ac:dyDescent="0.25">
      <c r="A27" s="115" t="s">
        <v>74</v>
      </c>
      <c r="B27" s="115"/>
      <c r="C27" s="100">
        <v>50</v>
      </c>
      <c r="D27" s="7"/>
      <c r="E27" s="99" t="s">
        <v>73</v>
      </c>
      <c r="F27" s="113" t="s">
        <v>78</v>
      </c>
      <c r="G27" s="113"/>
      <c r="H27" s="113"/>
      <c r="I27" s="113"/>
      <c r="J27" s="113"/>
    </row>
    <row r="28" spans="1:12" ht="15.75" x14ac:dyDescent="0.25">
      <c r="A28" s="88" t="s">
        <v>76</v>
      </c>
      <c r="B28" s="88"/>
      <c r="C28" s="100">
        <v>61</v>
      </c>
      <c r="D28" s="7"/>
      <c r="E28" s="8" t="s">
        <v>39</v>
      </c>
      <c r="F28" s="113" t="s">
        <v>79</v>
      </c>
      <c r="G28" s="113"/>
      <c r="H28" s="113"/>
      <c r="I28" s="113"/>
      <c r="J28" s="113"/>
    </row>
    <row r="29" spans="1:12" ht="15.75" x14ac:dyDescent="0.25">
      <c r="A29" s="88" t="s">
        <v>77</v>
      </c>
      <c r="B29" s="88"/>
      <c r="C29" s="100" t="s">
        <v>75</v>
      </c>
      <c r="D29" s="7"/>
    </row>
    <row r="30" spans="1:12" ht="15.75" x14ac:dyDescent="0.25">
      <c r="E30" s="8"/>
      <c r="F30" s="8"/>
      <c r="G30" s="8"/>
      <c r="H30" s="8"/>
      <c r="I30" s="8"/>
      <c r="J30" s="8"/>
      <c r="L30" s="11"/>
    </row>
    <row r="31" spans="1:12" x14ac:dyDescent="0.25">
      <c r="A31" s="12"/>
      <c r="B31" s="13"/>
      <c r="C31" s="14"/>
      <c r="D31" s="10"/>
      <c r="E31" s="10"/>
      <c r="F31" s="10"/>
      <c r="G31" s="15"/>
      <c r="H31" s="16"/>
      <c r="I31" s="10"/>
      <c r="J31" s="10"/>
      <c r="K31" s="10"/>
      <c r="L31" s="10"/>
    </row>
    <row r="32" spans="1:12" s="87" customFormat="1" ht="53.25" customHeight="1" x14ac:dyDescent="0.25">
      <c r="A32" s="17" t="s">
        <v>0</v>
      </c>
      <c r="B32" s="17"/>
      <c r="C32" s="17" t="s">
        <v>80</v>
      </c>
      <c r="D32" s="18" t="s">
        <v>8</v>
      </c>
      <c r="E32" s="19" t="s">
        <v>13</v>
      </c>
      <c r="F32" s="92" t="s">
        <v>57</v>
      </c>
      <c r="G32" s="20" t="s">
        <v>1</v>
      </c>
      <c r="H32" s="21"/>
      <c r="I32" s="92" t="s">
        <v>81</v>
      </c>
      <c r="J32" s="93" t="s">
        <v>82</v>
      </c>
      <c r="K32" s="18" t="s">
        <v>9</v>
      </c>
      <c r="L32" s="18" t="s">
        <v>5</v>
      </c>
    </row>
    <row r="33" spans="1:12" x14ac:dyDescent="0.25">
      <c r="A33" s="12"/>
      <c r="B33" s="13"/>
      <c r="C33" s="10"/>
      <c r="D33" s="10"/>
      <c r="E33" s="16"/>
      <c r="F33" s="16"/>
      <c r="G33" s="15"/>
      <c r="H33" s="16"/>
      <c r="I33" s="10"/>
      <c r="J33" s="10"/>
    </row>
    <row r="34" spans="1:12" x14ac:dyDescent="0.25">
      <c r="A34" s="90" t="s">
        <v>61</v>
      </c>
      <c r="B34" s="13"/>
      <c r="C34" s="10"/>
      <c r="D34" s="10"/>
      <c r="E34" s="16"/>
      <c r="F34" s="16"/>
      <c r="G34" s="15"/>
      <c r="H34" s="16"/>
      <c r="I34" s="10"/>
      <c r="J34" s="10"/>
    </row>
    <row r="35" spans="1:12" x14ac:dyDescent="0.25">
      <c r="A35" s="90"/>
      <c r="B35" s="13"/>
      <c r="C35" s="10"/>
      <c r="D35" s="10"/>
      <c r="E35" s="16"/>
      <c r="F35" s="16"/>
      <c r="G35" s="15"/>
      <c r="H35" s="16"/>
      <c r="I35" s="10"/>
      <c r="J35" s="10"/>
    </row>
    <row r="36" spans="1:12" x14ac:dyDescent="0.25">
      <c r="A36" s="22">
        <v>202621</v>
      </c>
      <c r="B36" s="23" t="s">
        <v>3</v>
      </c>
      <c r="C36" s="24" t="s">
        <v>67</v>
      </c>
      <c r="D36" s="25">
        <v>5</v>
      </c>
      <c r="E36" s="26">
        <v>0.15</v>
      </c>
      <c r="F36" s="27">
        <f>SUM(C27*E36)</f>
        <v>7.5</v>
      </c>
      <c r="G36" s="28">
        <f>SUM(F36/D36)</f>
        <v>1.5</v>
      </c>
      <c r="H36" s="29">
        <f>ROUNDUP(G36,0)</f>
        <v>2</v>
      </c>
      <c r="I36" s="101">
        <f>IF(B36="x",H36,"")</f>
        <v>2</v>
      </c>
      <c r="J36" s="94">
        <f>IF(B36="x",D36*H36,"")</f>
        <v>10</v>
      </c>
      <c r="K36" s="30">
        <v>7.14</v>
      </c>
      <c r="L36" s="31">
        <f>IF(B36="x",J36*K36,IF(B36="","0"))</f>
        <v>71.399999999999991</v>
      </c>
    </row>
    <row r="37" spans="1:12" x14ac:dyDescent="0.25">
      <c r="A37" s="22">
        <v>204281</v>
      </c>
      <c r="B37" s="23" t="s">
        <v>3</v>
      </c>
      <c r="C37" s="43" t="s">
        <v>26</v>
      </c>
      <c r="D37" s="38">
        <v>20</v>
      </c>
      <c r="E37" s="38">
        <v>0.5</v>
      </c>
      <c r="F37" s="56">
        <f>SUM(E37*C27)</f>
        <v>25</v>
      </c>
      <c r="G37" s="28">
        <f>SUM(F37/D37)</f>
        <v>1.25</v>
      </c>
      <c r="H37" s="57">
        <f>ROUNDUP(G37,0)</f>
        <v>2</v>
      </c>
      <c r="I37" s="102">
        <f>IF(B37="x",H37,"")</f>
        <v>2</v>
      </c>
      <c r="J37" s="95">
        <f>IF(B37="x",D37*H37,"")</f>
        <v>40</v>
      </c>
      <c r="K37" s="35">
        <v>17.899999999999999</v>
      </c>
      <c r="L37" s="35">
        <f>IF(B37="x",J37*K37,IF(B37="","-"))</f>
        <v>716</v>
      </c>
    </row>
    <row r="38" spans="1:12" x14ac:dyDescent="0.25">
      <c r="A38" s="58"/>
      <c r="B38" s="58"/>
      <c r="C38" s="91" t="s">
        <v>27</v>
      </c>
      <c r="D38" s="58"/>
      <c r="E38" s="59"/>
      <c r="F38" s="59"/>
      <c r="G38" s="60"/>
      <c r="H38" s="61"/>
      <c r="I38" s="62"/>
      <c r="K38" s="63">
        <v>17.899999999999999</v>
      </c>
      <c r="L38" s="31" t="str">
        <f>IF(B38="x",J38*K38,IF(B38="","-"))</f>
        <v>-</v>
      </c>
    </row>
    <row r="39" spans="1:12" x14ac:dyDescent="0.25">
      <c r="A39" s="32">
        <v>204540</v>
      </c>
      <c r="B39" s="23">
        <v>1</v>
      </c>
      <c r="C39" s="24" t="s">
        <v>21</v>
      </c>
      <c r="D39" s="52">
        <v>10</v>
      </c>
      <c r="E39" s="53"/>
      <c r="F39" s="33"/>
      <c r="G39" s="33">
        <f>B39</f>
        <v>1</v>
      </c>
      <c r="H39" s="54">
        <f t="shared" ref="H39:H40" si="0">ROUNDUP(G39,0)</f>
        <v>1</v>
      </c>
      <c r="I39" s="96">
        <f>G39</f>
        <v>1</v>
      </c>
      <c r="J39" s="52">
        <f>D39*H39</f>
        <v>10</v>
      </c>
      <c r="K39" s="35">
        <v>34.74</v>
      </c>
      <c r="L39" s="35">
        <f>K39*I39</f>
        <v>34.74</v>
      </c>
    </row>
    <row r="40" spans="1:12" x14ac:dyDescent="0.25">
      <c r="A40" s="32">
        <v>209105</v>
      </c>
      <c r="B40" s="23">
        <v>1</v>
      </c>
      <c r="C40" s="24" t="s">
        <v>22</v>
      </c>
      <c r="D40" s="52">
        <v>10</v>
      </c>
      <c r="E40" s="53"/>
      <c r="F40" s="33"/>
      <c r="G40" s="33">
        <f>B40</f>
        <v>1</v>
      </c>
      <c r="H40" s="54">
        <f t="shared" si="0"/>
        <v>1</v>
      </c>
      <c r="I40" s="96">
        <f>G40</f>
        <v>1</v>
      </c>
      <c r="J40" s="52">
        <f>D40*H40</f>
        <v>10</v>
      </c>
      <c r="K40" s="32"/>
      <c r="L40" s="35"/>
    </row>
    <row r="41" spans="1:12" x14ac:dyDescent="0.25">
      <c r="A41" s="32"/>
      <c r="B41" s="32"/>
      <c r="C41" s="91" t="s">
        <v>23</v>
      </c>
      <c r="D41" s="52"/>
      <c r="E41" s="52"/>
      <c r="F41" s="52"/>
      <c r="G41" s="33"/>
      <c r="H41" s="52"/>
      <c r="I41" s="52"/>
      <c r="J41" s="52"/>
      <c r="K41" s="37">
        <v>22.82</v>
      </c>
      <c r="L41" s="35" t="str">
        <f>IF(B41="x",J41*K41,IF(B41="","-"))</f>
        <v>-</v>
      </c>
    </row>
    <row r="42" spans="1:12" x14ac:dyDescent="0.25">
      <c r="A42" s="32">
        <v>209256</v>
      </c>
      <c r="B42" s="23">
        <v>1</v>
      </c>
      <c r="C42" s="24" t="s">
        <v>24</v>
      </c>
      <c r="D42" s="52">
        <v>10</v>
      </c>
      <c r="E42" s="53"/>
      <c r="F42" s="33"/>
      <c r="G42" s="33">
        <f>B42</f>
        <v>1</v>
      </c>
      <c r="H42" s="54">
        <f t="shared" ref="H42" si="1">ROUNDUP(G42,0)</f>
        <v>1</v>
      </c>
      <c r="I42" s="96">
        <f>G42</f>
        <v>1</v>
      </c>
      <c r="J42" s="52">
        <f>D42*H42</f>
        <v>10</v>
      </c>
      <c r="K42" s="37">
        <v>22.82</v>
      </c>
      <c r="L42" s="35" t="b">
        <f>IF(B42="x",J42*K42,IF(B42="","-"))</f>
        <v>0</v>
      </c>
    </row>
    <row r="43" spans="1:12" x14ac:dyDescent="0.25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7">
        <v>22.82</v>
      </c>
      <c r="L43" s="35" t="str">
        <f>IF(B43="x",J43*K43,IF(B43="","-"))</f>
        <v>-</v>
      </c>
    </row>
    <row r="44" spans="1:12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42"/>
      <c r="L44" s="42"/>
    </row>
    <row r="45" spans="1:12" x14ac:dyDescent="0.25">
      <c r="A45" s="90" t="s">
        <v>62</v>
      </c>
      <c r="B45" s="13"/>
      <c r="C45" s="10"/>
      <c r="D45" s="10"/>
      <c r="E45" s="16"/>
      <c r="F45" s="16"/>
      <c r="G45" s="15"/>
      <c r="H45" s="16"/>
      <c r="I45" s="10"/>
      <c r="J45" s="10"/>
    </row>
    <row r="46" spans="1:12" x14ac:dyDescent="0.25">
      <c r="A46" s="90"/>
      <c r="B46" s="13"/>
      <c r="C46" s="10"/>
      <c r="D46" s="10"/>
      <c r="E46" s="16"/>
      <c r="F46" s="16"/>
      <c r="G46" s="15"/>
      <c r="H46" s="16"/>
      <c r="I46" s="10"/>
      <c r="J46" s="10"/>
    </row>
    <row r="47" spans="1:12" x14ac:dyDescent="0.25">
      <c r="A47" s="22">
        <v>214412</v>
      </c>
      <c r="B47" s="23">
        <v>1</v>
      </c>
      <c r="C47" s="43" t="s">
        <v>88</v>
      </c>
      <c r="D47" s="38" t="s">
        <v>84</v>
      </c>
      <c r="E47" s="38"/>
      <c r="F47" s="49">
        <f t="shared" ref="F47" si="2">SUM(B47)</f>
        <v>1</v>
      </c>
      <c r="G47" s="33"/>
      <c r="H47" s="73"/>
      <c r="I47" s="97">
        <f>SUM(B47)</f>
        <v>1</v>
      </c>
      <c r="J47" s="97">
        <f>I47</f>
        <v>1</v>
      </c>
    </row>
    <row r="48" spans="1:12" x14ac:dyDescent="0.25">
      <c r="A48" s="22">
        <v>203381</v>
      </c>
      <c r="B48" s="23" t="s">
        <v>3</v>
      </c>
      <c r="C48" s="43" t="s">
        <v>14</v>
      </c>
      <c r="D48" s="38">
        <v>15</v>
      </c>
      <c r="E48" s="38">
        <v>3</v>
      </c>
      <c r="F48" s="27">
        <f>SUM(C27*E48)</f>
        <v>150</v>
      </c>
      <c r="G48" s="28">
        <f>SUM(F48/D48)</f>
        <v>10</v>
      </c>
      <c r="H48" s="41">
        <f>ROUNDUP(G48,0)</f>
        <v>10</v>
      </c>
      <c r="I48" s="103">
        <f>IF(B48="x",H48,"")</f>
        <v>10</v>
      </c>
      <c r="J48" s="95">
        <f>IF(B48="x",D48*H48,"")</f>
        <v>150</v>
      </c>
      <c r="K48" s="34"/>
      <c r="L48" s="44"/>
    </row>
    <row r="49" spans="1:12" x14ac:dyDescent="0.25">
      <c r="A49" s="40"/>
      <c r="B49" s="40"/>
      <c r="C49" s="91" t="s">
        <v>15</v>
      </c>
      <c r="D49" s="40"/>
      <c r="E49" s="40"/>
      <c r="F49" s="40"/>
      <c r="G49" s="28"/>
      <c r="H49" s="41"/>
      <c r="I49" s="40"/>
      <c r="J49" s="40"/>
      <c r="K49" s="36"/>
      <c r="L49" s="45"/>
    </row>
    <row r="50" spans="1:12" x14ac:dyDescent="0.25">
      <c r="A50" s="22">
        <v>200497</v>
      </c>
      <c r="B50" s="23">
        <v>1</v>
      </c>
      <c r="C50" s="43" t="s">
        <v>16</v>
      </c>
      <c r="D50" s="46">
        <v>50</v>
      </c>
      <c r="E50" s="38"/>
      <c r="F50" s="47">
        <f>SUM(B50)</f>
        <v>1</v>
      </c>
      <c r="G50" s="28"/>
      <c r="H50" s="48">
        <f>B50</f>
        <v>1</v>
      </c>
      <c r="I50" s="97">
        <f>SUM(B50)</f>
        <v>1</v>
      </c>
      <c r="J50" s="97">
        <f>I50</f>
        <v>1</v>
      </c>
      <c r="K50" s="37">
        <v>21.07</v>
      </c>
      <c r="L50" s="35" t="b">
        <f>IF(B50="x",J50*K50,IF(B50="","-"))</f>
        <v>0</v>
      </c>
    </row>
    <row r="51" spans="1:12" x14ac:dyDescent="0.25">
      <c r="A51" s="22">
        <v>204256</v>
      </c>
      <c r="B51" s="23">
        <v>2</v>
      </c>
      <c r="C51" s="43" t="s">
        <v>17</v>
      </c>
      <c r="D51" s="38" t="s">
        <v>18</v>
      </c>
      <c r="E51" s="38"/>
      <c r="F51" s="49">
        <f t="shared" ref="F51:F53" si="3">SUM(B51)</f>
        <v>2</v>
      </c>
      <c r="G51" s="28"/>
      <c r="H51" s="41"/>
      <c r="I51" s="97">
        <f>SUM(B51)</f>
        <v>2</v>
      </c>
      <c r="J51" s="97">
        <f>I51</f>
        <v>2</v>
      </c>
      <c r="K51" s="37">
        <v>16.850000000000001</v>
      </c>
      <c r="L51" s="35" t="b">
        <f>IF(B51="x",J51*K51,IF(B51="","0"))</f>
        <v>0</v>
      </c>
    </row>
    <row r="52" spans="1:12" x14ac:dyDescent="0.25">
      <c r="A52" s="22">
        <v>204257</v>
      </c>
      <c r="B52" s="23">
        <v>3</v>
      </c>
      <c r="C52" s="43" t="s">
        <v>19</v>
      </c>
      <c r="D52" s="38" t="s">
        <v>18</v>
      </c>
      <c r="E52" s="38"/>
      <c r="F52" s="49">
        <f t="shared" si="3"/>
        <v>3</v>
      </c>
      <c r="G52" s="28"/>
      <c r="H52" s="41"/>
      <c r="I52" s="97">
        <f>SUM(B52)</f>
        <v>3</v>
      </c>
      <c r="J52" s="97">
        <f>I52</f>
        <v>3</v>
      </c>
      <c r="K52" s="50"/>
      <c r="L52" s="50"/>
    </row>
    <row r="53" spans="1:12" x14ac:dyDescent="0.25">
      <c r="A53" s="22">
        <v>204255</v>
      </c>
      <c r="B53" s="23">
        <v>4</v>
      </c>
      <c r="C53" s="43" t="s">
        <v>20</v>
      </c>
      <c r="D53" s="38" t="s">
        <v>18</v>
      </c>
      <c r="E53" s="38"/>
      <c r="F53" s="49">
        <f t="shared" si="3"/>
        <v>4</v>
      </c>
      <c r="G53" s="28"/>
      <c r="H53" s="41"/>
      <c r="I53" s="97">
        <f>SUM(B53)</f>
        <v>4</v>
      </c>
      <c r="J53" s="97">
        <f>I53</f>
        <v>4</v>
      </c>
      <c r="K53" s="51"/>
      <c r="L53" s="35"/>
    </row>
    <row r="54" spans="1:12" x14ac:dyDescent="0.25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7">
        <v>22.82</v>
      </c>
      <c r="L54" s="35" t="str">
        <f t="shared" ref="L54:L55" si="4">IF(B54="x",J54*K54,IF(B54="","-"))</f>
        <v>-</v>
      </c>
    </row>
    <row r="55" spans="1:12" x14ac:dyDescent="0.2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7">
        <v>22.282</v>
      </c>
      <c r="L55" s="35" t="str">
        <f t="shared" si="4"/>
        <v>-</v>
      </c>
    </row>
    <row r="56" spans="1:12" x14ac:dyDescent="0.25">
      <c r="A56" s="90" t="s">
        <v>63</v>
      </c>
      <c r="B56" s="13"/>
      <c r="C56" s="10"/>
      <c r="D56" s="10"/>
      <c r="E56" s="16"/>
      <c r="F56" s="16"/>
      <c r="G56" s="15"/>
      <c r="H56" s="16"/>
      <c r="I56" s="10"/>
      <c r="J56" s="10"/>
    </row>
    <row r="57" spans="1:12" x14ac:dyDescent="0.25">
      <c r="A57" s="90"/>
      <c r="B57" s="13"/>
      <c r="C57" s="10"/>
      <c r="D57" s="10"/>
      <c r="E57" s="16"/>
      <c r="F57" s="16"/>
      <c r="G57" s="15"/>
      <c r="H57" s="16"/>
      <c r="I57" s="10"/>
      <c r="J57" s="10"/>
    </row>
    <row r="58" spans="1:12" x14ac:dyDescent="0.25">
      <c r="A58" s="22">
        <v>206734</v>
      </c>
      <c r="B58" s="23" t="s">
        <v>3</v>
      </c>
      <c r="C58" s="43" t="s">
        <v>25</v>
      </c>
      <c r="D58" s="38">
        <v>5</v>
      </c>
      <c r="E58" s="108">
        <v>0.35</v>
      </c>
      <c r="F58" s="27">
        <f>SUM(C27*E58)</f>
        <v>17.5</v>
      </c>
      <c r="G58" s="28">
        <f t="shared" ref="G58:G59" si="5">SUM(F58/D58)</f>
        <v>3.5</v>
      </c>
      <c r="H58" s="55">
        <f t="shared" ref="H58:H59" si="6">ROUNDUP(G58,0)</f>
        <v>4</v>
      </c>
      <c r="I58" s="104">
        <f>IF(B58="x",H58,"")</f>
        <v>4</v>
      </c>
      <c r="J58" s="95">
        <f>IF(B58="x",D58*H58,"")</f>
        <v>20</v>
      </c>
      <c r="K58" s="35">
        <v>28.43</v>
      </c>
      <c r="L58" s="35">
        <f>IF(B58="x",J58*K58,IF(B58="","-"))</f>
        <v>568.6</v>
      </c>
    </row>
    <row r="59" spans="1:12" x14ac:dyDescent="0.25">
      <c r="A59" s="22">
        <v>202037</v>
      </c>
      <c r="B59" s="23" t="s">
        <v>3</v>
      </c>
      <c r="C59" s="43" t="s">
        <v>25</v>
      </c>
      <c r="D59" s="38">
        <v>15</v>
      </c>
      <c r="E59" s="108">
        <v>0.35</v>
      </c>
      <c r="F59" s="27">
        <f>SUM(C27*E59)</f>
        <v>17.5</v>
      </c>
      <c r="G59" s="28">
        <f t="shared" si="5"/>
        <v>1.1666666666666667</v>
      </c>
      <c r="H59" s="41">
        <f t="shared" si="6"/>
        <v>2</v>
      </c>
      <c r="I59" s="105">
        <f>IF(B59="x",H59,"")</f>
        <v>2</v>
      </c>
      <c r="J59" s="95">
        <f>IF(B59="x",D59*H59,"")</f>
        <v>30</v>
      </c>
      <c r="K59" s="37"/>
      <c r="L59" s="35"/>
    </row>
    <row r="60" spans="1:12" x14ac:dyDescent="0.25">
      <c r="A60" s="58"/>
      <c r="B60" s="58"/>
      <c r="C60" s="91" t="s">
        <v>68</v>
      </c>
      <c r="D60" s="58"/>
      <c r="E60" s="59"/>
      <c r="F60" s="59"/>
      <c r="G60" s="60"/>
      <c r="H60" s="61"/>
      <c r="I60" s="62"/>
      <c r="K60" s="63">
        <v>17.899999999999999</v>
      </c>
      <c r="L60" s="31" t="str">
        <f>IF(B60="x",J60*K60,IF(B60="","-"))</f>
        <v>-</v>
      </c>
    </row>
    <row r="61" spans="1:12" x14ac:dyDescent="0.25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50"/>
      <c r="L61" s="50"/>
    </row>
    <row r="62" spans="1:12" x14ac:dyDescent="0.25">
      <c r="A62" s="12"/>
      <c r="B62" s="13"/>
      <c r="C62" s="10"/>
      <c r="D62" s="10"/>
      <c r="E62" s="16"/>
      <c r="F62" s="16"/>
      <c r="G62" s="16"/>
      <c r="H62" s="16"/>
      <c r="I62" s="16"/>
      <c r="J62" s="16"/>
      <c r="K62" s="51"/>
      <c r="L62" s="35"/>
    </row>
    <row r="63" spans="1:12" x14ac:dyDescent="0.25">
      <c r="A63" s="22">
        <v>204055</v>
      </c>
      <c r="B63" s="23" t="s">
        <v>3</v>
      </c>
      <c r="C63" s="43" t="s">
        <v>28</v>
      </c>
      <c r="D63" s="38">
        <v>25</v>
      </c>
      <c r="E63" s="108">
        <v>1</v>
      </c>
      <c r="F63" s="27">
        <f>SUM(C27*E63)</f>
        <v>50</v>
      </c>
      <c r="G63" s="28">
        <f>SUM(F63/D63)</f>
        <v>2</v>
      </c>
      <c r="H63" s="64">
        <f>ROUNDUP(G63,0)</f>
        <v>2</v>
      </c>
      <c r="I63" s="106">
        <f>IF(B63="x",H63,"")</f>
        <v>2</v>
      </c>
      <c r="J63" s="95">
        <f>IF(B63="x",D63*H63,"")</f>
        <v>50</v>
      </c>
      <c r="K63" s="30"/>
      <c r="L63" s="31"/>
    </row>
    <row r="64" spans="1:12" x14ac:dyDescent="0.25">
      <c r="A64" s="22"/>
      <c r="B64" s="65"/>
      <c r="C64" s="91" t="s">
        <v>29</v>
      </c>
      <c r="D64" s="38"/>
      <c r="E64" s="38"/>
      <c r="F64" s="66"/>
      <c r="G64" s="28"/>
      <c r="H64" s="64"/>
      <c r="I64" s="67"/>
      <c r="J64" s="68"/>
      <c r="K64" s="30"/>
      <c r="L64" s="31"/>
    </row>
    <row r="65" spans="1:12" x14ac:dyDescent="0.25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5">
        <v>87.73</v>
      </c>
      <c r="L65" s="35" t="str">
        <f>IF(B65="x",J65*K65,IF(B65="","-"))</f>
        <v>-</v>
      </c>
    </row>
    <row r="66" spans="1:12" ht="14.25" customHeight="1" x14ac:dyDescent="0.25">
      <c r="A66" s="12"/>
      <c r="B66" s="13"/>
      <c r="C66" s="10"/>
      <c r="D66" s="10"/>
      <c r="E66" s="16"/>
      <c r="F66" s="16"/>
      <c r="G66" s="16"/>
      <c r="H66" s="16"/>
      <c r="I66" s="16"/>
      <c r="J66" s="16"/>
      <c r="K66" s="42"/>
      <c r="L66" s="35"/>
    </row>
    <row r="67" spans="1:12" x14ac:dyDescent="0.25">
      <c r="A67" s="90" t="s">
        <v>65</v>
      </c>
      <c r="B67" s="13"/>
      <c r="C67" s="10"/>
      <c r="D67" s="10"/>
      <c r="E67" s="16"/>
      <c r="F67" s="16"/>
      <c r="G67" s="15"/>
      <c r="H67" s="16"/>
      <c r="I67" s="10"/>
      <c r="J67" s="10"/>
    </row>
    <row r="68" spans="1:12" x14ac:dyDescent="0.25">
      <c r="A68" s="90"/>
      <c r="B68" s="13"/>
      <c r="C68" s="10"/>
      <c r="D68" s="10"/>
      <c r="E68" s="16"/>
      <c r="F68" s="16"/>
      <c r="G68" s="15"/>
      <c r="H68" s="16"/>
      <c r="I68" s="10"/>
      <c r="J68" s="10"/>
    </row>
    <row r="69" spans="1:12" x14ac:dyDescent="0.25">
      <c r="A69" s="22">
        <v>212224</v>
      </c>
      <c r="B69" s="23" t="s">
        <v>3</v>
      </c>
      <c r="C69" s="43" t="s">
        <v>86</v>
      </c>
      <c r="D69" s="38">
        <v>14.1</v>
      </c>
      <c r="E69" s="108">
        <v>1</v>
      </c>
      <c r="F69" s="27">
        <f>SUM(C27*E69)</f>
        <v>50</v>
      </c>
      <c r="G69" s="28">
        <f>SUM(F69/D69)</f>
        <v>3.5460992907801421</v>
      </c>
      <c r="H69" s="109">
        <f t="shared" ref="H69" si="7">ROUNDUP(G69,0)</f>
        <v>4</v>
      </c>
      <c r="I69" s="110">
        <f>IF(B69="x",H69,"")</f>
        <v>4</v>
      </c>
      <c r="J69" s="98">
        <f>IF(B69="x",D69*H69,"")</f>
        <v>56.4</v>
      </c>
      <c r="K69" s="30">
        <v>104.59</v>
      </c>
      <c r="L69" s="35">
        <f>IF(B69="x",J69*K69,IF(B69="","-"))</f>
        <v>5898.8760000000002</v>
      </c>
    </row>
    <row r="70" spans="1:12" x14ac:dyDescent="0.25">
      <c r="A70" s="22"/>
      <c r="B70" s="65"/>
      <c r="C70" s="91" t="s">
        <v>69</v>
      </c>
      <c r="D70" s="38"/>
      <c r="E70" s="38"/>
      <c r="F70" s="66"/>
      <c r="G70" s="28"/>
      <c r="H70" s="64"/>
      <c r="I70" s="67"/>
      <c r="J70" s="68"/>
      <c r="K70" s="30"/>
      <c r="L70" s="31"/>
    </row>
    <row r="71" spans="1:12" x14ac:dyDescent="0.25">
      <c r="A71" s="32">
        <v>213111</v>
      </c>
      <c r="B71" s="23" t="s">
        <v>3</v>
      </c>
      <c r="C71" s="43" t="s">
        <v>87</v>
      </c>
      <c r="D71" s="38">
        <v>14.1</v>
      </c>
      <c r="E71" s="108">
        <v>1.6</v>
      </c>
      <c r="F71" s="27">
        <f>SUM(C27*E71)</f>
        <v>80</v>
      </c>
      <c r="G71" s="28">
        <f t="shared" ref="G71" si="8">SUM(F71/D71)</f>
        <v>5.6737588652482271</v>
      </c>
      <c r="H71" s="109">
        <f t="shared" ref="H71" si="9">ROUNDUP(G71,0)</f>
        <v>6</v>
      </c>
      <c r="I71" s="110">
        <f>IF(B71="x",H71,"")</f>
        <v>6</v>
      </c>
      <c r="J71" s="98">
        <f>IF(B71="x",D71*H71,"")</f>
        <v>84.6</v>
      </c>
      <c r="K71" s="30">
        <v>104.59</v>
      </c>
      <c r="L71" s="35">
        <f>IF(B71="x",J71*K71,IF(B71="","-"))</f>
        <v>8848.3140000000003</v>
      </c>
    </row>
    <row r="72" spans="1:12" x14ac:dyDescent="0.25">
      <c r="A72" s="58"/>
      <c r="B72" s="58"/>
      <c r="C72" s="91" t="s">
        <v>69</v>
      </c>
      <c r="D72" s="38"/>
      <c r="E72" s="38"/>
      <c r="F72" s="66"/>
      <c r="G72" s="28"/>
      <c r="H72" s="64"/>
      <c r="I72" s="67"/>
      <c r="J72" s="68"/>
      <c r="K72" s="42"/>
      <c r="L72" s="35"/>
    </row>
    <row r="73" spans="1:12" x14ac:dyDescent="0.25">
      <c r="A73" s="34"/>
      <c r="B73" s="34"/>
      <c r="C73" s="34"/>
      <c r="D73" s="34"/>
      <c r="E73" s="34"/>
      <c r="F73" s="34"/>
      <c r="G73" s="34"/>
      <c r="H73" s="34"/>
      <c r="I73" s="34"/>
      <c r="J73" s="34"/>
      <c r="K73" s="42"/>
      <c r="L73" s="35"/>
    </row>
    <row r="74" spans="1:12" x14ac:dyDescent="0.25">
      <c r="A74" s="12"/>
      <c r="C74" s="10"/>
      <c r="D74" s="10"/>
      <c r="E74" s="16"/>
      <c r="F74" s="16"/>
      <c r="G74" s="16"/>
      <c r="H74" s="16"/>
      <c r="I74" s="16"/>
      <c r="J74" s="16"/>
      <c r="K74" s="35">
        <v>23.1</v>
      </c>
      <c r="L74" s="35" t="str">
        <f>IF(B74="x",J74*K74,IF(B74="","-"))</f>
        <v>-</v>
      </c>
    </row>
    <row r="75" spans="1:12" x14ac:dyDescent="0.25">
      <c r="A75" s="90" t="s">
        <v>66</v>
      </c>
      <c r="B75" s="13"/>
      <c r="C75" s="10"/>
      <c r="D75" s="10"/>
      <c r="E75" s="16"/>
      <c r="F75" s="16"/>
      <c r="G75" s="15"/>
      <c r="H75" s="16"/>
      <c r="I75" s="10"/>
      <c r="J75" s="10"/>
    </row>
    <row r="76" spans="1:12" x14ac:dyDescent="0.25">
      <c r="A76" s="90"/>
      <c r="B76" s="13"/>
      <c r="C76" s="10"/>
      <c r="D76" s="10"/>
      <c r="E76" s="16"/>
      <c r="F76" s="16"/>
      <c r="G76" s="15"/>
      <c r="H76" s="16"/>
      <c r="I76" s="10"/>
      <c r="J76" s="10"/>
    </row>
    <row r="77" spans="1:12" x14ac:dyDescent="0.25">
      <c r="A77" s="22" t="s">
        <v>89</v>
      </c>
      <c r="B77" s="23" t="s">
        <v>3</v>
      </c>
      <c r="C77" s="43" t="s">
        <v>90</v>
      </c>
      <c r="D77" s="89">
        <v>5</v>
      </c>
      <c r="E77" s="108">
        <v>0.2</v>
      </c>
      <c r="F77" s="69">
        <f>SUM(C27*E77)</f>
        <v>10</v>
      </c>
      <c r="G77" s="28">
        <f>SUM(F77/D77)</f>
        <v>2</v>
      </c>
      <c r="H77" s="111">
        <f>ROUNDUP(G77,0)</f>
        <v>2</v>
      </c>
      <c r="I77" s="112">
        <f>IF(B77="x",H77,"")</f>
        <v>2</v>
      </c>
      <c r="J77" s="98">
        <f>IF(B77="x",D77*H77,"")</f>
        <v>10</v>
      </c>
      <c r="K77" s="35">
        <v>23</v>
      </c>
      <c r="L77" s="35">
        <f>IF(B77="x",J77*K77,IF(B77="","-"))</f>
        <v>230</v>
      </c>
    </row>
    <row r="78" spans="1:12" x14ac:dyDescent="0.25">
      <c r="A78" s="22"/>
      <c r="B78" s="70"/>
      <c r="C78" s="91" t="s">
        <v>83</v>
      </c>
      <c r="D78" s="38"/>
      <c r="E78" s="38"/>
      <c r="F78" s="66"/>
      <c r="G78" s="28"/>
      <c r="H78" s="41"/>
      <c r="I78" s="71"/>
      <c r="J78" s="68"/>
      <c r="K78" s="50"/>
      <c r="L78" s="50"/>
    </row>
    <row r="79" spans="1:12" x14ac:dyDescent="0.25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51"/>
      <c r="L79" s="35"/>
    </row>
    <row r="80" spans="1:12" x14ac:dyDescent="0.25">
      <c r="A80" s="12"/>
      <c r="C80" s="10"/>
      <c r="D80" s="10"/>
      <c r="E80" s="16"/>
      <c r="F80" s="16"/>
      <c r="G80" s="16"/>
      <c r="H80" s="16"/>
      <c r="I80" s="16"/>
      <c r="J80" s="16"/>
      <c r="K80" s="35">
        <v>114.57</v>
      </c>
      <c r="L80" s="35" t="b">
        <f>IF(B83="x",J80*K80,IF(B83="","-"))</f>
        <v>0</v>
      </c>
    </row>
    <row r="81" spans="1:12" x14ac:dyDescent="0.25">
      <c r="A81" s="90" t="s">
        <v>70</v>
      </c>
      <c r="B81" s="13"/>
      <c r="C81" s="10"/>
      <c r="D81" s="10"/>
      <c r="E81" s="16"/>
      <c r="F81" s="16"/>
      <c r="G81" s="15"/>
      <c r="H81" s="16"/>
      <c r="I81" s="10"/>
      <c r="J81" s="10"/>
    </row>
    <row r="82" spans="1:12" x14ac:dyDescent="0.25">
      <c r="A82" s="90"/>
      <c r="B82" s="13"/>
      <c r="C82" s="10"/>
      <c r="D82" s="10"/>
      <c r="E82" s="16"/>
      <c r="F82" s="16"/>
      <c r="G82" s="15"/>
      <c r="H82" s="16"/>
      <c r="I82" s="10"/>
      <c r="J82" s="10"/>
    </row>
    <row r="83" spans="1:12" x14ac:dyDescent="0.25">
      <c r="A83" s="32"/>
      <c r="B83" s="72">
        <v>1</v>
      </c>
      <c r="C83" s="43" t="s">
        <v>30</v>
      </c>
      <c r="D83" s="38" t="s">
        <v>18</v>
      </c>
      <c r="E83" s="38"/>
      <c r="F83" s="49">
        <f t="shared" ref="F83" si="10">SUM(B83)</f>
        <v>1</v>
      </c>
      <c r="G83" s="33"/>
      <c r="H83" s="73"/>
      <c r="I83" s="97">
        <f>SUM(B83)</f>
        <v>1</v>
      </c>
      <c r="J83" s="97">
        <f>I83</f>
        <v>1</v>
      </c>
      <c r="K83" s="35">
        <v>114.57</v>
      </c>
      <c r="L83" s="35" t="e">
        <f>IF(#REF!="x",J83*K83,IF(#REF!="","0"))</f>
        <v>#REF!</v>
      </c>
    </row>
    <row r="84" spans="1:12" x14ac:dyDescent="0.25">
      <c r="A84" s="32"/>
      <c r="B84" s="72">
        <v>2</v>
      </c>
      <c r="C84" s="24" t="s">
        <v>31</v>
      </c>
      <c r="D84" s="38" t="s">
        <v>18</v>
      </c>
      <c r="E84" s="39"/>
      <c r="F84" s="49">
        <f t="shared" ref="F84:F85" si="11">SUM(B84)</f>
        <v>2</v>
      </c>
      <c r="G84" s="33"/>
      <c r="H84" s="73"/>
      <c r="I84" s="97">
        <f>SUM(B84)</f>
        <v>2</v>
      </c>
      <c r="J84" s="97">
        <f>I84</f>
        <v>2</v>
      </c>
      <c r="K84" s="35">
        <v>114.57</v>
      </c>
      <c r="L84" s="35" t="b">
        <f>IF(B84="x",J84*K84,IF(B84="","0"))</f>
        <v>0</v>
      </c>
    </row>
    <row r="85" spans="1:12" x14ac:dyDescent="0.25">
      <c r="A85" s="32"/>
      <c r="B85" s="72">
        <v>3</v>
      </c>
      <c r="C85" s="24" t="s">
        <v>32</v>
      </c>
      <c r="D85" s="38" t="s">
        <v>18</v>
      </c>
      <c r="E85" s="39"/>
      <c r="F85" s="49">
        <f t="shared" si="11"/>
        <v>3</v>
      </c>
      <c r="G85" s="33"/>
      <c r="H85" s="73"/>
      <c r="I85" s="97">
        <f>SUM(B85)</f>
        <v>3</v>
      </c>
      <c r="J85" s="97">
        <f t="shared" ref="J85" si="12">I85</f>
        <v>3</v>
      </c>
      <c r="K85" s="35">
        <v>114.57</v>
      </c>
      <c r="L85" s="35" t="b">
        <f>IF(B85="x",J85*K85,IF(B85="","0"))</f>
        <v>0</v>
      </c>
    </row>
    <row r="86" spans="1:12" x14ac:dyDescent="0.25">
      <c r="A86" s="74"/>
      <c r="B86" s="75"/>
      <c r="C86" s="76"/>
      <c r="D86" s="77"/>
      <c r="E86" s="78"/>
      <c r="F86" s="78"/>
      <c r="G86" s="79"/>
      <c r="H86" s="78"/>
      <c r="I86" s="78"/>
      <c r="J86" s="76"/>
      <c r="K86" s="10"/>
      <c r="L86" s="10"/>
    </row>
    <row r="87" spans="1:12" x14ac:dyDescent="0.25">
      <c r="K87" s="10"/>
      <c r="L87" s="10"/>
    </row>
    <row r="88" spans="1:12" x14ac:dyDescent="0.25">
      <c r="A88" s="12"/>
      <c r="B88" s="13"/>
      <c r="C88" s="80" t="s">
        <v>6</v>
      </c>
      <c r="D88" s="81"/>
      <c r="E88" s="81"/>
      <c r="F88" s="10"/>
      <c r="G88" s="82"/>
      <c r="H88" s="82"/>
      <c r="I88" s="107" t="s">
        <v>4</v>
      </c>
      <c r="J88" s="83">
        <f>SUM(J36:J85)</f>
        <v>498</v>
      </c>
      <c r="K88" s="10"/>
      <c r="L88" s="10"/>
    </row>
    <row r="89" spans="1:12" x14ac:dyDescent="0.25">
      <c r="A89" s="12"/>
      <c r="B89" s="13"/>
      <c r="C89" s="84" t="s">
        <v>7</v>
      </c>
      <c r="D89" s="81"/>
      <c r="E89" s="81"/>
      <c r="F89" s="10"/>
      <c r="G89" s="82"/>
      <c r="H89" s="82"/>
      <c r="I89" s="85"/>
      <c r="J89" s="86"/>
    </row>
    <row r="90" spans="1:12" x14ac:dyDescent="0.25">
      <c r="A90" s="12"/>
      <c r="B90" s="13"/>
      <c r="C90" s="10"/>
      <c r="D90" s="81"/>
      <c r="E90" s="81"/>
      <c r="F90" s="10"/>
      <c r="G90" s="82"/>
      <c r="H90" s="82"/>
      <c r="I90" s="85"/>
      <c r="J90" s="10"/>
    </row>
    <row r="92" spans="1:12" x14ac:dyDescent="0.25">
      <c r="A92" s="12"/>
      <c r="B92" s="13"/>
      <c r="C92" s="10"/>
      <c r="D92" s="81"/>
      <c r="E92" s="81"/>
      <c r="F92" s="10"/>
      <c r="G92" s="82"/>
      <c r="H92" s="82"/>
      <c r="I92" s="85"/>
      <c r="J92" s="10"/>
    </row>
    <row r="93" spans="1:12" x14ac:dyDescent="0.25">
      <c r="A93" s="12"/>
      <c r="B93" s="13"/>
      <c r="C93" s="10"/>
      <c r="D93" s="81"/>
      <c r="E93" s="81"/>
      <c r="F93" s="10"/>
      <c r="G93" s="82"/>
      <c r="H93" s="82"/>
      <c r="I93" s="85"/>
      <c r="J93" s="10"/>
    </row>
    <row r="94" spans="1:12" x14ac:dyDescent="0.25">
      <c r="A94" s="12"/>
      <c r="B94" s="13"/>
      <c r="C94" s="10"/>
      <c r="D94" s="81"/>
      <c r="E94" s="81" t="s">
        <v>2</v>
      </c>
      <c r="F94" s="10"/>
      <c r="G94" s="82"/>
      <c r="H94" s="82"/>
      <c r="I94" s="85"/>
      <c r="J94" s="10"/>
    </row>
    <row r="95" spans="1:12" x14ac:dyDescent="0.25">
      <c r="A95" s="12"/>
      <c r="B95" s="13"/>
      <c r="C95" s="10"/>
      <c r="D95" s="81"/>
      <c r="E95" s="81"/>
      <c r="F95" s="10"/>
      <c r="G95" s="82"/>
      <c r="H95" s="82"/>
      <c r="I95" s="85"/>
      <c r="J95" s="10"/>
    </row>
    <row r="96" spans="1:12" x14ac:dyDescent="0.25">
      <c r="A96" s="12"/>
      <c r="B96" s="13"/>
      <c r="C96" s="10"/>
      <c r="D96" s="81"/>
      <c r="E96" s="81"/>
      <c r="F96" s="10"/>
      <c r="G96" s="82"/>
      <c r="H96" s="82"/>
      <c r="I96" s="85"/>
      <c r="J96" s="10"/>
    </row>
    <row r="97" spans="1:10" x14ac:dyDescent="0.25">
      <c r="A97" s="12"/>
      <c r="B97" s="13"/>
      <c r="C97" s="10"/>
      <c r="D97" s="81"/>
      <c r="E97" s="81"/>
      <c r="F97" s="10"/>
      <c r="G97" s="82"/>
      <c r="H97" s="82"/>
      <c r="I97" s="85"/>
      <c r="J97" s="10"/>
    </row>
    <row r="98" spans="1:10" x14ac:dyDescent="0.25">
      <c r="A98" s="12"/>
      <c r="B98" s="13"/>
      <c r="C98" s="10"/>
      <c r="D98" s="81"/>
      <c r="E98" s="81"/>
      <c r="F98" s="10"/>
      <c r="G98" s="82"/>
      <c r="H98" s="82"/>
      <c r="I98" s="85"/>
      <c r="J98" s="10"/>
    </row>
    <row r="99" spans="1:10" x14ac:dyDescent="0.25">
      <c r="A99" s="12"/>
      <c r="B99" s="13"/>
      <c r="C99" s="10"/>
      <c r="D99" s="81"/>
      <c r="E99" s="82"/>
      <c r="F99" s="82"/>
      <c r="G99" s="82"/>
      <c r="H99" s="82"/>
      <c r="I99" s="10"/>
      <c r="J99" s="10"/>
    </row>
  </sheetData>
  <sheetProtection algorithmName="SHA-512" hashValue="C2UN+7jh4OZl7QSe/zut17etv5z3s2KHy4zK42SDiSaED7bX33E5U3Hf000svCU3qAyvMmAMrj31TdzxqAuePA==" saltValue="RbcXJ7VUxuc21OrcxYNf6Q==" spinCount="100000" sheet="1" selectLockedCells="1"/>
  <protectedRanges>
    <protectedRange sqref="C27:C29 F27:F28 B39:B40 B42 B50:B53 B58:B59 B63 E58:E59 E63 E69 E77 B69 B77 B83:B85 C89 B36:B37 B47:B48 E71 B71" name="Eingabefelder"/>
  </protectedRanges>
  <mergeCells count="9">
    <mergeCell ref="F28:J28"/>
    <mergeCell ref="A1:E3"/>
    <mergeCell ref="A27:B27"/>
    <mergeCell ref="F27:J27"/>
    <mergeCell ref="A20:B20"/>
    <mergeCell ref="A21:B21"/>
    <mergeCell ref="A22:B22"/>
    <mergeCell ref="A17:J17"/>
    <mergeCell ref="A6:J6"/>
  </mergeCells>
  <printOptions horizontalCentered="1" verticalCentered="1"/>
  <pageMargins left="0.23622047244094491" right="0.4400735294117647" top="0.19685039370078741" bottom="0.59055118110236227" header="0.31496062992125984" footer="0.31496062992125984"/>
  <pageSetup paperSize="9" scale="52" orientation="portrait" r:id="rId1"/>
  <headerFooter>
    <oddFooter>&amp;L&amp;"Source Sans Pro,Standard"&amp;8                                    Irrtümer und Änderungen vorbehalten!&amp;C&amp;"Source Sans Pro,Standard"&amp;8Version 102025&amp;R&amp;"Source Sans Pro,Standard"&amp;8Diese Kalkulation dient als Berechnungstool und nicht als Angebot!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Purofino</vt:lpstr>
      <vt:lpstr>Purofino!Druckbereich</vt:lpstr>
    </vt:vector>
  </TitlesOfParts>
  <Company>Fankhauser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Sarah Anderlan</cp:lastModifiedBy>
  <cp:lastPrinted>2024-11-06T10:35:51Z</cp:lastPrinted>
  <dcterms:created xsi:type="dcterms:W3CDTF">2013-03-21T09:30:11Z</dcterms:created>
  <dcterms:modified xsi:type="dcterms:W3CDTF">2025-10-23T09:37:43Z</dcterms:modified>
</cp:coreProperties>
</file>