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erlan\Desktop\"/>
    </mc:Choice>
  </mc:AlternateContent>
  <xr:revisionPtr revIDLastSave="0" documentId="13_ncr:1_{94620156-7483-44F2-8BFA-F20E57B6D0BC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doppo Waschputz mediterran" sheetId="2" r:id="rId1"/>
  </sheets>
  <definedNames>
    <definedName name="_xlnm.Print_Area" localSheetId="0">'doppo Waschputz mediterran'!$B$1:$K$66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G58" i="2"/>
  <c r="G54" i="2"/>
  <c r="H63" i="2"/>
  <c r="I63" i="2" s="1"/>
  <c r="G11" i="2"/>
  <c r="G15" i="2"/>
  <c r="G19" i="2"/>
  <c r="H58" i="2"/>
  <c r="I58" i="2" s="1"/>
  <c r="H54" i="2"/>
  <c r="I54" i="2"/>
  <c r="J54" i="2"/>
  <c r="K54" i="2"/>
  <c r="K63" i="2" l="1"/>
  <c r="J63" i="2"/>
  <c r="K58" i="2"/>
  <c r="J58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G20" i="2" l="1"/>
  <c r="H20" i="2" s="1"/>
  <c r="I20" i="2" s="1"/>
  <c r="J20" i="2" s="1"/>
  <c r="G21" i="2"/>
  <c r="H21" i="2" s="1"/>
  <c r="I21" i="2" s="1"/>
  <c r="J21" i="2" s="1"/>
  <c r="G22" i="2"/>
  <c r="H22" i="2" s="1"/>
  <c r="I22" i="2" s="1"/>
  <c r="G23" i="2"/>
  <c r="H23" i="2" s="1"/>
  <c r="I23" i="2" s="1"/>
  <c r="G24" i="2"/>
  <c r="H24" i="2" s="1"/>
  <c r="I24" i="2" s="1"/>
  <c r="G25" i="2"/>
  <c r="H25" i="2" s="1"/>
  <c r="I25" i="2" s="1"/>
  <c r="G26" i="2"/>
  <c r="H26" i="2" s="1"/>
  <c r="I26" i="2" s="1"/>
  <c r="G27" i="2"/>
  <c r="H27" i="2" s="1"/>
  <c r="I27" i="2" s="1"/>
  <c r="G28" i="2"/>
  <c r="H28" i="2" s="1"/>
  <c r="I28" i="2" s="1"/>
  <c r="G29" i="2"/>
  <c r="H29" i="2" s="1"/>
  <c r="I29" i="2" s="1"/>
  <c r="G30" i="2"/>
  <c r="H30" i="2" s="1"/>
  <c r="I30" i="2" s="1"/>
  <c r="G31" i="2"/>
  <c r="H31" i="2" s="1"/>
  <c r="I31" i="2" s="1"/>
  <c r="G32" i="2"/>
  <c r="H32" i="2" s="1"/>
  <c r="I32" i="2" s="1"/>
  <c r="K32" i="2" l="1"/>
  <c r="J32" i="2"/>
  <c r="K31" i="2"/>
  <c r="J31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K20" i="2"/>
  <c r="K30" i="2"/>
  <c r="J30" i="2"/>
  <c r="H19" i="2"/>
  <c r="H11" i="2"/>
  <c r="I11" i="2" s="1"/>
  <c r="G16" i="2"/>
  <c r="H16" i="2"/>
  <c r="I16" i="2" s="1"/>
  <c r="H15" i="2"/>
  <c r="I15" i="2" s="1"/>
  <c r="K11" i="2" l="1"/>
  <c r="J11" i="2"/>
  <c r="K16" i="2"/>
  <c r="J16" i="2"/>
  <c r="K15" i="2"/>
  <c r="J15" i="2"/>
  <c r="I19" i="2" l="1"/>
  <c r="J19" i="2" s="1"/>
  <c r="K19" i="2" l="1"/>
  <c r="K66" i="2" s="1"/>
</calcChain>
</file>

<file path=xl/sharedStrings.xml><?xml version="1.0" encoding="utf-8"?>
<sst xmlns="http://schemas.openxmlformats.org/spreadsheetml/2006/main" count="61" uniqueCount="52">
  <si>
    <t>Eingabefeld</t>
  </si>
  <si>
    <t>Art. Nr.</t>
  </si>
  <si>
    <t>Produkt Name</t>
  </si>
  <si>
    <t>Einheiten</t>
  </si>
  <si>
    <t>x</t>
  </si>
  <si>
    <t>Liefermenge
in vollen Gebinden</t>
  </si>
  <si>
    <t>Gesamtgewicht ca.</t>
  </si>
  <si>
    <t>Gewicht
volle Gebinde</t>
  </si>
  <si>
    <t>Kunde</t>
  </si>
  <si>
    <t>Verbrauch
ca. je m²</t>
  </si>
  <si>
    <t>Gebinde-
einheit</t>
  </si>
  <si>
    <t>Gesamt-
verbrauch</t>
  </si>
  <si>
    <t>doppo Waschputz mediterran</t>
  </si>
  <si>
    <t>doppo AC Grundierung</t>
  </si>
  <si>
    <t>doppo Ambiente Wandimprägnierung</t>
  </si>
  <si>
    <t>bei stark saugenden (z.B. Rigipsplatten, glatte Betonoberflächen) / kreidenden Putzoberflächen</t>
  </si>
  <si>
    <t>doppo Waschputz Mediterran  V0 1 Sack = 25 kg</t>
  </si>
  <si>
    <t>doppo Waschputz Mediterran V1 1 Sack = 25 kg</t>
  </si>
  <si>
    <t>doppo Waschputz Mediterran V2 1 Sack = 25 kg</t>
  </si>
  <si>
    <t>doppo Waschputz Mediterran V3 1 Sack = 25 kg</t>
  </si>
  <si>
    <t>doppo Waschputz Mediterran V4 1 Sack = 25 kg</t>
  </si>
  <si>
    <t>doppo Waschputz Mediterran V5 1 Sack = 25 kg</t>
  </si>
  <si>
    <t>doppo Waschputz Mediterran V6 1 Sack = 25 kg</t>
  </si>
  <si>
    <t>doppo Waschputz Mediterran  V7 1 Sack = 25 kg</t>
  </si>
  <si>
    <t>doppo Waschputz Mediterran  V8 1 Sack = 25 kg</t>
  </si>
  <si>
    <t>doppo Waschputz Mediterran  V9 1 Sack = 25 kg</t>
  </si>
  <si>
    <t>doppo Waschputz Mediterran  V10 1 Sack = 25 kg</t>
  </si>
  <si>
    <t>doppo Waschputz Mediterran  V11 1 Sack = 25 kg</t>
  </si>
  <si>
    <t>doppo Waschputz Mediterran V12 1 Sack = 25 kg</t>
  </si>
  <si>
    <t>doppo Waschputz Mediterran  V13 1 Sack = 25 kg</t>
  </si>
  <si>
    <t>doppo Farbpulver WP-1 für Waschputz Mediterran</t>
  </si>
  <si>
    <t>doppo Farbpulver WP-2 für Waschputz Mediterran</t>
  </si>
  <si>
    <t>doppo Farbpulver WP-3 für Waschputz Mediterran</t>
  </si>
  <si>
    <t xml:space="preserve">doppo Farbpulver WP-4 für Waschputz Mediterran </t>
  </si>
  <si>
    <t xml:space="preserve">doppo Farbpulver WP-5 für Waschputz Mediterran </t>
  </si>
  <si>
    <t xml:space="preserve">doppo Farbpulver WP-6 für Waschputz Mediterran </t>
  </si>
  <si>
    <t xml:space="preserve">doppo Farbpulver WP-7 für Waschputz Mediterran </t>
  </si>
  <si>
    <t xml:space="preserve">doppo Farbpulver WP-8 für Waschputz Mediterran </t>
  </si>
  <si>
    <t xml:space="preserve">doppo Farbpulver WP-9 für Waschputz Mediterran </t>
  </si>
  <si>
    <t xml:space="preserve">doppo Farbpulver WP-10 für Waschputz Mediterran </t>
  </si>
  <si>
    <t xml:space="preserve">doppo Farbpulver WP-11 für Waschputz Mediterran </t>
  </si>
  <si>
    <t xml:space="preserve">doppo Farbpulver WP-12 für Waschputz Mediterran </t>
  </si>
  <si>
    <t xml:space="preserve">doppo Farbpulver WP-13 für Waschputz Mediterran </t>
  </si>
  <si>
    <t xml:space="preserve">doppo Farbpulver WP-14 für Waschputz Mediterran </t>
  </si>
  <si>
    <t xml:space="preserve">doppo Farbpulver WP-15 für Waschputz Mediterran </t>
  </si>
  <si>
    <t>doppo Hydro Stop</t>
  </si>
  <si>
    <t>Imprägnierung für den Innenbereich</t>
  </si>
  <si>
    <t>Imprägnierung für den Aussenbereich</t>
  </si>
  <si>
    <t>zwei Schichten notwendig, Verbrauch bei zweimaligem Auftrag ca. 0,3 Liter/m²</t>
  </si>
  <si>
    <t>Anzahl der Säcke doppo Waschputz Mediterran eintragen</t>
  </si>
  <si>
    <t>Imprägnierung für den Sockelbereich</t>
  </si>
  <si>
    <t>doppo Polish Terrazzo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</si>
</sst>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kg&quot;"/>
    <numFmt numFmtId="169" formatCode="#,##0.00\ [$€-1];[Red]\-#,##0.00\ [$€-1]"/>
    <numFmt numFmtId="170" formatCode="0\ &quot;Säcke á 25 kg&quot;"/>
    <numFmt numFmtId="171" formatCode="#,##0.00\ &quot;kg&quot;"/>
    <numFmt numFmtId="172" formatCode="#,##0.0000"/>
    <numFmt numFmtId="173" formatCode="0.00\ \ &quot;gr&quot;"/>
    <numFmt numFmtId="174" formatCode="0\ &quot;Gebinde à 5 kg&quot;"/>
    <numFmt numFmtId="175" formatCode="0\ &quot;l&quot;"/>
    <numFmt numFmtId="176" formatCode="0\ &quot;Gebinde á 5 kg&quot;"/>
    <numFmt numFmtId="177" formatCode="0\ &quot;Gebinde à 15 kg&quot;"/>
    <numFmt numFmtId="178" formatCode="0.00\ &quot;l&quot;"/>
    <numFmt numFmtId="179" formatCode="0\ &quot;Gebinde à 5 L&quot;"/>
    <numFmt numFmtId="180" formatCode="0\ &quot;Gebinde à 5 lt&quot;"/>
    <numFmt numFmtId="181" formatCode="0.000\ &quot;kg&quot;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ource Sans Pro"/>
      <family val="2"/>
    </font>
    <font>
      <b/>
      <u/>
      <sz val="8"/>
      <name val="Source Sans Pro"/>
      <family val="2"/>
    </font>
    <font>
      <sz val="10"/>
      <name val="Source Sans Pro"/>
      <family val="2"/>
    </font>
    <font>
      <u/>
      <sz val="8"/>
      <name val="Source Sans Pro"/>
      <family val="2"/>
    </font>
    <font>
      <b/>
      <sz val="8"/>
      <name val="Source Sans Pro"/>
      <family val="2"/>
    </font>
    <font>
      <b/>
      <sz val="10"/>
      <name val="Source Sans Pro"/>
      <family val="2"/>
    </font>
    <font>
      <b/>
      <sz val="16"/>
      <name val="Source Sans Pro"/>
      <family val="2"/>
    </font>
    <font>
      <sz val="11"/>
      <color theme="1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1"/>
      <name val="Source Sans Pro"/>
      <family val="2"/>
    </font>
    <font>
      <i/>
      <sz val="8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0"/>
      <name val="Source Sans Pro"/>
      <family val="2"/>
    </font>
    <font>
      <b/>
      <sz val="32"/>
      <color rgb="FF5C999B"/>
      <name val="Bebas Neue"/>
      <family val="2"/>
    </font>
    <font>
      <b/>
      <sz val="32"/>
      <color rgb="FF5C999B"/>
      <name val="Bebas Neue Bold"/>
      <family val="2"/>
    </font>
    <font>
      <i/>
      <sz val="10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CB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0">
    <xf numFmtId="0" fontId="0" fillId="0" borderId="0" xfId="0"/>
    <xf numFmtId="0" fontId="16" fillId="2" borderId="3" xfId="0" applyFont="1" applyFill="1" applyBorder="1" applyAlignment="1" applyProtection="1">
      <alignment horizontal="center" vertical="center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Alignment="1">
      <alignment horizontal="right"/>
    </xf>
    <xf numFmtId="0" fontId="19" fillId="0" borderId="0" xfId="0" applyFont="1"/>
    <xf numFmtId="0" fontId="11" fillId="0" borderId="0" xfId="0" applyFont="1"/>
    <xf numFmtId="4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/>
    <xf numFmtId="165" fontId="10" fillId="0" borderId="0" xfId="0" applyNumberFormat="1" applyFont="1" applyAlignment="1">
      <alignment horizontal="right"/>
    </xf>
    <xf numFmtId="0" fontId="17" fillId="0" borderId="0" xfId="0" applyFont="1"/>
    <xf numFmtId="4" fontId="13" fillId="0" borderId="0" xfId="0" applyNumberFormat="1" applyFont="1"/>
    <xf numFmtId="164" fontId="18" fillId="0" borderId="0" xfId="0" applyNumberFormat="1" applyFont="1"/>
    <xf numFmtId="44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/>
    <xf numFmtId="44" fontId="4" fillId="0" borderId="0" xfId="0" applyNumberFormat="1" applyFont="1" applyAlignment="1">
      <alignment horizontal="right"/>
    </xf>
    <xf numFmtId="0" fontId="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175" fontId="6" fillId="0" borderId="3" xfId="0" applyNumberFormat="1" applyFont="1" applyBorder="1" applyAlignment="1">
      <alignment horizontal="right"/>
    </xf>
    <xf numFmtId="178" fontId="6" fillId="0" borderId="3" xfId="0" applyNumberFormat="1" applyFont="1" applyBorder="1" applyAlignment="1">
      <alignment horizontal="right"/>
    </xf>
    <xf numFmtId="178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179" fontId="6" fillId="0" borderId="3" xfId="0" applyNumberFormat="1" applyFont="1" applyBorder="1"/>
    <xf numFmtId="180" fontId="6" fillId="4" borderId="3" xfId="0" applyNumberFormat="1" applyFont="1" applyFill="1" applyBorder="1"/>
    <xf numFmtId="175" fontId="6" fillId="6" borderId="3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/>
    </xf>
    <xf numFmtId="175" fontId="6" fillId="0" borderId="5" xfId="0" applyNumberFormat="1" applyFont="1" applyBorder="1" applyAlignment="1">
      <alignment horizontal="right"/>
    </xf>
    <xf numFmtId="44" fontId="21" fillId="0" borderId="0" xfId="1" applyFont="1" applyBorder="1" applyProtection="1"/>
    <xf numFmtId="178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/>
    <xf numFmtId="179" fontId="6" fillId="0" borderId="5" xfId="0" applyNumberFormat="1" applyFont="1" applyBorder="1"/>
    <xf numFmtId="0" fontId="6" fillId="0" borderId="6" xfId="0" applyFont="1" applyBorder="1" applyAlignment="1">
      <alignment horizontal="left"/>
    </xf>
    <xf numFmtId="175" fontId="6" fillId="0" borderId="6" xfId="0" applyNumberFormat="1" applyFont="1" applyBorder="1" applyAlignment="1">
      <alignment horizontal="right"/>
    </xf>
    <xf numFmtId="44" fontId="21" fillId="0" borderId="6" xfId="1" applyFont="1" applyBorder="1" applyProtection="1"/>
    <xf numFmtId="178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/>
    <xf numFmtId="179" fontId="6" fillId="0" borderId="6" xfId="0" applyNumberFormat="1" applyFont="1" applyBorder="1"/>
    <xf numFmtId="0" fontId="9" fillId="0" borderId="3" xfId="0" applyFont="1" applyBorder="1"/>
    <xf numFmtId="166" fontId="6" fillId="0" borderId="3" xfId="0" applyNumberFormat="1" applyFont="1" applyBorder="1" applyAlignment="1">
      <alignment horizontal="right"/>
    </xf>
    <xf numFmtId="166" fontId="6" fillId="3" borderId="3" xfId="0" applyNumberFormat="1" applyFont="1" applyFill="1" applyBorder="1"/>
    <xf numFmtId="176" fontId="6" fillId="0" borderId="3" xfId="0" applyNumberFormat="1" applyFont="1" applyBorder="1"/>
    <xf numFmtId="174" fontId="6" fillId="4" borderId="3" xfId="0" applyNumberFormat="1" applyFont="1" applyFill="1" applyBorder="1"/>
    <xf numFmtId="168" fontId="6" fillId="6" borderId="3" xfId="0" applyNumberFormat="1" applyFont="1" applyFill="1" applyBorder="1"/>
    <xf numFmtId="167" fontId="6" fillId="0" borderId="3" xfId="0" applyNumberFormat="1" applyFont="1" applyBorder="1"/>
    <xf numFmtId="177" fontId="6" fillId="4" borderId="3" xfId="0" applyNumberFormat="1" applyFont="1" applyFill="1" applyBorder="1"/>
    <xf numFmtId="0" fontId="6" fillId="5" borderId="4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indent="1"/>
    </xf>
    <xf numFmtId="166" fontId="6" fillId="5" borderId="4" xfId="0" applyNumberFormat="1" applyFont="1" applyFill="1" applyBorder="1" applyAlignment="1">
      <alignment horizontal="right"/>
    </xf>
    <xf numFmtId="171" fontId="6" fillId="5" borderId="4" xfId="0" applyNumberFormat="1" applyFont="1" applyFill="1" applyBorder="1"/>
    <xf numFmtId="165" fontId="6" fillId="5" borderId="4" xfId="0" applyNumberFormat="1" applyFont="1" applyFill="1" applyBorder="1"/>
    <xf numFmtId="170" fontId="6" fillId="5" borderId="4" xfId="0" applyNumberFormat="1" applyFont="1" applyFill="1" applyBorder="1"/>
    <xf numFmtId="170" fontId="6" fillId="0" borderId="4" xfId="0" applyNumberFormat="1" applyFont="1" applyBorder="1"/>
    <xf numFmtId="168" fontId="6" fillId="5" borderId="4" xfId="0" applyNumberFormat="1" applyFont="1" applyFill="1" applyBorder="1"/>
    <xf numFmtId="171" fontId="6" fillId="3" borderId="3" xfId="0" applyNumberFormat="1" applyFont="1" applyFill="1" applyBorder="1" applyAlignment="1">
      <alignment horizontal="right" vertical="center" wrapText="1"/>
    </xf>
    <xf numFmtId="170" fontId="6" fillId="0" borderId="3" xfId="0" applyNumberFormat="1" applyFont="1" applyBorder="1"/>
    <xf numFmtId="173" fontId="6" fillId="0" borderId="3" xfId="0" applyNumberFormat="1" applyFont="1" applyBorder="1" applyAlignment="1">
      <alignment horizontal="right"/>
    </xf>
    <xf numFmtId="171" fontId="6" fillId="0" borderId="3" xfId="0" applyNumberFormat="1" applyFont="1" applyBorder="1" applyAlignment="1">
      <alignment horizontal="right" vertical="center" wrapText="1"/>
    </xf>
    <xf numFmtId="181" fontId="6" fillId="6" borderId="3" xfId="0" applyNumberFormat="1" applyFont="1" applyFill="1" applyBorder="1"/>
    <xf numFmtId="0" fontId="6" fillId="0" borderId="0" xfId="0" applyFont="1" applyAlignment="1">
      <alignment horizontal="left"/>
    </xf>
    <xf numFmtId="0" fontId="16" fillId="5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165" fontId="6" fillId="0" borderId="0" xfId="0" applyNumberFormat="1" applyFont="1"/>
    <xf numFmtId="169" fontId="6" fillId="0" borderId="0" xfId="0" applyNumberFormat="1" applyFont="1"/>
    <xf numFmtId="179" fontId="6" fillId="4" borderId="3" xfId="0" applyNumberFormat="1" applyFont="1" applyFill="1" applyBorder="1"/>
    <xf numFmtId="0" fontId="14" fillId="0" borderId="0" xfId="0" applyFont="1"/>
    <xf numFmtId="166" fontId="6" fillId="0" borderId="0" xfId="0" applyNumberFormat="1" applyFont="1" applyAlignment="1">
      <alignment horizontal="center"/>
    </xf>
    <xf numFmtId="2" fontId="6" fillId="0" borderId="0" xfId="0" applyNumberFormat="1" applyFont="1"/>
    <xf numFmtId="172" fontId="1" fillId="0" borderId="0" xfId="0" applyNumberFormat="1" applyFont="1"/>
    <xf numFmtId="0" fontId="6" fillId="5" borderId="0" xfId="0" applyFont="1" applyFill="1" applyAlignment="1">
      <alignment horizontal="left"/>
    </xf>
    <xf numFmtId="0" fontId="15" fillId="0" borderId="6" xfId="0" applyFont="1" applyBorder="1" applyAlignment="1">
      <alignment horizontal="left" indent="1"/>
    </xf>
    <xf numFmtId="166" fontId="6" fillId="5" borderId="0" xfId="0" applyNumberFormat="1" applyFont="1" applyFill="1" applyAlignment="1">
      <alignment horizontal="right"/>
    </xf>
    <xf numFmtId="171" fontId="6" fillId="5" borderId="0" xfId="0" applyNumberFormat="1" applyFont="1" applyFill="1"/>
    <xf numFmtId="165" fontId="6" fillId="5" borderId="0" xfId="0" applyNumberFormat="1" applyFont="1" applyFill="1"/>
    <xf numFmtId="170" fontId="6" fillId="5" borderId="0" xfId="0" applyNumberFormat="1" applyFont="1" applyFill="1"/>
    <xf numFmtId="170" fontId="6" fillId="0" borderId="0" xfId="0" applyNumberFormat="1" applyFont="1"/>
    <xf numFmtId="168" fontId="6" fillId="5" borderId="0" xfId="0" applyNumberFormat="1" applyFont="1" applyFill="1"/>
    <xf numFmtId="0" fontId="0" fillId="0" borderId="4" xfId="0" applyBorder="1"/>
    <xf numFmtId="0" fontId="15" fillId="0" borderId="0" xfId="0" applyFont="1" applyAlignment="1">
      <alignment horizontal="left" indent="1"/>
    </xf>
    <xf numFmtId="0" fontId="12" fillId="0" borderId="0" xfId="0" applyFont="1"/>
    <xf numFmtId="0" fontId="6" fillId="5" borderId="6" xfId="0" applyFont="1" applyFill="1" applyBorder="1" applyAlignment="1">
      <alignment horizontal="left"/>
    </xf>
    <xf numFmtId="0" fontId="16" fillId="5" borderId="6" xfId="0" applyFont="1" applyFill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right"/>
    </xf>
    <xf numFmtId="171" fontId="6" fillId="5" borderId="6" xfId="0" applyNumberFormat="1" applyFont="1" applyFill="1" applyBorder="1"/>
    <xf numFmtId="165" fontId="6" fillId="5" borderId="6" xfId="0" applyNumberFormat="1" applyFont="1" applyFill="1" applyBorder="1"/>
    <xf numFmtId="170" fontId="6" fillId="5" borderId="6" xfId="0" applyNumberFormat="1" applyFont="1" applyFill="1" applyBorder="1"/>
    <xf numFmtId="170" fontId="6" fillId="0" borderId="6" xfId="0" applyNumberFormat="1" applyFont="1" applyBorder="1"/>
    <xf numFmtId="168" fontId="6" fillId="5" borderId="6" xfId="0" applyNumberFormat="1" applyFont="1" applyFill="1" applyBorder="1"/>
    <xf numFmtId="0" fontId="0" fillId="0" borderId="5" xfId="0" applyBorder="1"/>
    <xf numFmtId="0" fontId="20" fillId="0" borderId="0" xfId="0" applyFont="1" applyAlignment="1">
      <alignment horizontal="left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A8CBCC"/>
      <color rgb="FF008000"/>
      <color rgb="FF0099CC"/>
      <color rgb="FF5C999B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41706</xdr:colOff>
      <xdr:row>0</xdr:row>
      <xdr:rowOff>33619</xdr:rowOff>
    </xdr:from>
    <xdr:to>
      <xdr:col>11</xdr:col>
      <xdr:colOff>42192</xdr:colOff>
      <xdr:row>5</xdr:row>
      <xdr:rowOff>1</xdr:rowOff>
    </xdr:to>
    <xdr:pic>
      <xdr:nvPicPr>
        <xdr:cNvPr id="5" name="Grafik 4" descr="IBOD LOGO TES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059" y="33619"/>
          <a:ext cx="972036" cy="918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B1:Q69"/>
  <sheetViews>
    <sheetView tabSelected="1" zoomScale="70" zoomScaleNormal="70" zoomScaleSheetLayoutView="85" zoomScalePageLayoutView="70" workbookViewId="0">
      <selection activeCell="C21" sqref="C21"/>
    </sheetView>
  </sheetViews>
  <sheetFormatPr baseColWidth="10" defaultRowHeight="15" x14ac:dyDescent="0.25"/>
  <cols>
    <col min="1" max="1" width="17.7109375" customWidth="1"/>
    <col min="2" max="2" width="8.28515625" customWidth="1"/>
    <col min="3" max="3" width="5.42578125" customWidth="1"/>
    <col min="4" max="4" width="54" customWidth="1"/>
    <col min="5" max="5" width="17.42578125" customWidth="1"/>
    <col min="6" max="6" width="12.140625" bestFit="1" customWidth="1"/>
    <col min="7" max="7" width="11.140625" customWidth="1"/>
    <col min="8" max="8" width="10.42578125" hidden="1" customWidth="1"/>
    <col min="9" max="9" width="14.42578125" hidden="1" customWidth="1"/>
    <col min="10" max="10" width="19.5703125" bestFit="1" customWidth="1"/>
    <col min="11" max="11" width="14.5703125" bestFit="1" customWidth="1"/>
    <col min="12" max="12" width="17.7109375" customWidth="1"/>
    <col min="13" max="13" width="35" style="3" customWidth="1"/>
    <col min="14" max="14" width="18.85546875" customWidth="1"/>
  </cols>
  <sheetData>
    <row r="1" spans="2:17" x14ac:dyDescent="0.25">
      <c r="B1" s="107" t="s">
        <v>12</v>
      </c>
      <c r="C1" s="107"/>
      <c r="D1" s="107"/>
    </row>
    <row r="2" spans="2:17" x14ac:dyDescent="0.25">
      <c r="B2" s="107"/>
      <c r="C2" s="107"/>
      <c r="D2" s="107"/>
    </row>
    <row r="3" spans="2:17" x14ac:dyDescent="0.25">
      <c r="B3" s="107"/>
      <c r="C3" s="107"/>
      <c r="D3" s="107"/>
    </row>
    <row r="4" spans="2:17" ht="15" customHeight="1" x14ac:dyDescent="0.8"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6"/>
    </row>
    <row r="5" spans="2:17" ht="15" customHeight="1" x14ac:dyDescent="0.8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6"/>
    </row>
    <row r="6" spans="2:17" ht="21" customHeight="1" x14ac:dyDescent="0.8">
      <c r="B6" s="4"/>
      <c r="C6" s="4"/>
      <c r="D6" s="4"/>
      <c r="E6" s="5"/>
      <c r="F6" s="5"/>
      <c r="H6" s="6"/>
      <c r="M6"/>
    </row>
    <row r="7" spans="2:17" ht="21" x14ac:dyDescent="0.35">
      <c r="B7" s="5"/>
      <c r="C7" s="7"/>
      <c r="D7" s="8"/>
      <c r="E7" s="9" t="s">
        <v>0</v>
      </c>
      <c r="F7" s="2">
        <v>100</v>
      </c>
      <c r="G7" s="10"/>
      <c r="H7" s="11"/>
      <c r="I7" s="12"/>
      <c r="J7" s="108" t="s">
        <v>8</v>
      </c>
      <c r="K7" s="108"/>
      <c r="M7" s="13"/>
    </row>
    <row r="8" spans="2:17" x14ac:dyDescent="0.25">
      <c r="B8" s="14"/>
      <c r="C8" s="15"/>
      <c r="D8" s="16"/>
      <c r="E8" s="8"/>
      <c r="F8" s="8"/>
      <c r="G8" s="8"/>
      <c r="H8" s="17"/>
      <c r="I8" s="18"/>
      <c r="J8" s="8"/>
      <c r="K8" s="8"/>
      <c r="L8" s="8"/>
      <c r="M8" s="19"/>
      <c r="Q8" s="20"/>
    </row>
    <row r="9" spans="2:17" ht="31.5" x14ac:dyDescent="0.25">
      <c r="B9" s="21" t="s">
        <v>1</v>
      </c>
      <c r="C9" s="21"/>
      <c r="D9" s="21" t="s">
        <v>2</v>
      </c>
      <c r="E9" s="22" t="s">
        <v>10</v>
      </c>
      <c r="F9" s="23" t="s">
        <v>9</v>
      </c>
      <c r="G9" s="24" t="s">
        <v>11</v>
      </c>
      <c r="H9" s="25" t="s">
        <v>3</v>
      </c>
      <c r="I9" s="26"/>
      <c r="J9" s="27" t="s">
        <v>5</v>
      </c>
      <c r="K9" s="22" t="s">
        <v>7</v>
      </c>
      <c r="M9"/>
    </row>
    <row r="10" spans="2:17" x14ac:dyDescent="0.25">
      <c r="B10" s="28"/>
      <c r="C10" s="28"/>
      <c r="D10" s="28"/>
      <c r="E10" s="28"/>
      <c r="F10" s="29"/>
      <c r="G10" s="29"/>
      <c r="H10" s="30"/>
      <c r="I10" s="31"/>
      <c r="J10" s="32"/>
      <c r="K10" s="5"/>
      <c r="M10"/>
      <c r="O10" s="20"/>
    </row>
    <row r="11" spans="2:17" x14ac:dyDescent="0.25">
      <c r="B11" s="33">
        <v>202621</v>
      </c>
      <c r="C11" s="1" t="s">
        <v>4</v>
      </c>
      <c r="D11" s="53" t="s">
        <v>14</v>
      </c>
      <c r="E11" s="34">
        <v>5</v>
      </c>
      <c r="F11" s="35">
        <v>0.15</v>
      </c>
      <c r="G11" s="36">
        <f>SUM(F7*F11)</f>
        <v>15</v>
      </c>
      <c r="H11" s="37">
        <f>SUM(G11/E11)</f>
        <v>3</v>
      </c>
      <c r="I11" s="38">
        <f>ROUNDUP(H11,0)</f>
        <v>3</v>
      </c>
      <c r="J11" s="39">
        <f>IF(C11="x",I11,"")</f>
        <v>3</v>
      </c>
      <c r="K11" s="40">
        <f>IF(C11="x",E11*I11,"")</f>
        <v>15</v>
      </c>
      <c r="M11"/>
      <c r="O11" s="20"/>
    </row>
    <row r="12" spans="2:17" x14ac:dyDescent="0.25">
      <c r="B12" s="41"/>
      <c r="C12" s="42"/>
      <c r="D12" s="43" t="s">
        <v>15</v>
      </c>
      <c r="E12" s="42"/>
      <c r="F12" s="44"/>
      <c r="G12" s="42"/>
      <c r="H12" s="45"/>
      <c r="I12" s="46"/>
      <c r="J12" s="42"/>
      <c r="K12" s="42"/>
      <c r="M12"/>
      <c r="O12" s="20"/>
    </row>
    <row r="13" spans="2:17" x14ac:dyDescent="0.25">
      <c r="B13" s="47"/>
      <c r="C13" s="48"/>
      <c r="D13" s="49"/>
      <c r="E13" s="48"/>
      <c r="F13" s="50"/>
      <c r="G13" s="48"/>
      <c r="H13" s="51"/>
      <c r="I13" s="52"/>
      <c r="J13" s="48"/>
      <c r="K13" s="48"/>
      <c r="M13"/>
      <c r="O13" s="20"/>
    </row>
    <row r="14" spans="2:17" x14ac:dyDescent="0.25">
      <c r="B14" s="28"/>
      <c r="C14" s="28"/>
      <c r="D14" s="28"/>
      <c r="E14" s="28"/>
      <c r="F14" s="29"/>
      <c r="G14" s="29"/>
      <c r="H14" s="30"/>
      <c r="I14" s="31"/>
      <c r="J14" s="32"/>
      <c r="K14" s="5"/>
      <c r="M14"/>
      <c r="O14" s="20"/>
    </row>
    <row r="15" spans="2:17" x14ac:dyDescent="0.25">
      <c r="B15" s="33">
        <v>206734</v>
      </c>
      <c r="C15" s="1" t="s">
        <v>4</v>
      </c>
      <c r="D15" s="53" t="s">
        <v>13</v>
      </c>
      <c r="E15" s="54">
        <v>5</v>
      </c>
      <c r="F15" s="54">
        <v>0.35</v>
      </c>
      <c r="G15" s="55">
        <f>SUM(F7*F15)</f>
        <v>35</v>
      </c>
      <c r="H15" s="37">
        <f>SUM(G15/E15)</f>
        <v>7</v>
      </c>
      <c r="I15" s="56">
        <f>ROUNDUP(H15,0)</f>
        <v>7</v>
      </c>
      <c r="J15" s="57">
        <f>IF(C15="x",I15,"")</f>
        <v>7</v>
      </c>
      <c r="K15" s="58">
        <f>IF(C15="x",E15*I15,"")</f>
        <v>35</v>
      </c>
      <c r="M15"/>
      <c r="O15" s="20"/>
    </row>
    <row r="16" spans="2:17" x14ac:dyDescent="0.25">
      <c r="B16" s="33">
        <v>202037</v>
      </c>
      <c r="C16" s="1" t="s">
        <v>4</v>
      </c>
      <c r="D16" s="53" t="s">
        <v>13</v>
      </c>
      <c r="E16" s="54">
        <v>15</v>
      </c>
      <c r="F16" s="54">
        <v>0.35</v>
      </c>
      <c r="G16" s="55">
        <f>SUM(F7*F16)</f>
        <v>35</v>
      </c>
      <c r="H16" s="37">
        <f>SUM(G16/E16)</f>
        <v>2.3333333333333335</v>
      </c>
      <c r="I16" s="59">
        <f>ROUNDUP(H16,0)</f>
        <v>3</v>
      </c>
      <c r="J16" s="60">
        <f>IF(C16="x",I16,"")</f>
        <v>3</v>
      </c>
      <c r="K16" s="58">
        <f>IF(C16="x",E16*I16,"")</f>
        <v>45</v>
      </c>
      <c r="M16"/>
    </row>
    <row r="17" spans="2:15" x14ac:dyDescent="0.25">
      <c r="B17" s="61"/>
      <c r="C17" s="62"/>
      <c r="D17" s="63"/>
      <c r="E17" s="64"/>
      <c r="F17" s="64"/>
      <c r="G17" s="65"/>
      <c r="H17" s="66"/>
      <c r="I17" s="67"/>
      <c r="J17" s="68"/>
      <c r="K17" s="69"/>
      <c r="M17"/>
    </row>
    <row r="18" spans="2:15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M18"/>
    </row>
    <row r="19" spans="2:15" x14ac:dyDescent="0.25">
      <c r="B19" s="33">
        <v>210460</v>
      </c>
      <c r="C19" s="1"/>
      <c r="D19" s="53" t="s">
        <v>16</v>
      </c>
      <c r="E19" s="54">
        <v>25</v>
      </c>
      <c r="F19" s="54">
        <v>5</v>
      </c>
      <c r="G19" s="70">
        <f>SUM(F19*$F$7)</f>
        <v>500</v>
      </c>
      <c r="H19" s="37">
        <f>SUM(G19/E19)</f>
        <v>20</v>
      </c>
      <c r="I19" s="71">
        <f>ROUNDUP(H19,0)</f>
        <v>20</v>
      </c>
      <c r="J19" s="71" t="str">
        <f>IF(C35="x",I19,"")</f>
        <v/>
      </c>
      <c r="K19" s="58" t="str">
        <f>IF(C19="x",E19*I19,"")</f>
        <v/>
      </c>
      <c r="M19"/>
    </row>
    <row r="20" spans="2:15" x14ac:dyDescent="0.25">
      <c r="B20" s="33">
        <v>210677</v>
      </c>
      <c r="C20" s="1"/>
      <c r="D20" s="53" t="s">
        <v>17</v>
      </c>
      <c r="E20" s="54">
        <v>25</v>
      </c>
      <c r="F20" s="54">
        <v>5</v>
      </c>
      <c r="G20" s="70">
        <f t="shared" ref="G20:G32" si="0">SUM(F20*$F$7)</f>
        <v>500</v>
      </c>
      <c r="H20" s="37">
        <f t="shared" ref="H20:H32" si="1">SUM(G20/E20)</f>
        <v>20</v>
      </c>
      <c r="I20" s="71">
        <f t="shared" ref="I20:I32" si="2">ROUNDUP(H20,0)</f>
        <v>20</v>
      </c>
      <c r="J20" s="71" t="str">
        <f>IF(C20="x",I20,"")</f>
        <v/>
      </c>
      <c r="K20" s="58" t="str">
        <f t="shared" ref="K20:K32" si="3">IF(C20="x",E20*I20,"")</f>
        <v/>
      </c>
      <c r="M20"/>
    </row>
    <row r="21" spans="2:15" x14ac:dyDescent="0.25">
      <c r="B21" s="33">
        <v>210676</v>
      </c>
      <c r="C21" s="1" t="s">
        <v>4</v>
      </c>
      <c r="D21" s="53" t="s">
        <v>18</v>
      </c>
      <c r="E21" s="54">
        <v>25</v>
      </c>
      <c r="F21" s="54">
        <v>5</v>
      </c>
      <c r="G21" s="70">
        <f t="shared" si="0"/>
        <v>500</v>
      </c>
      <c r="H21" s="37">
        <f t="shared" si="1"/>
        <v>20</v>
      </c>
      <c r="I21" s="71">
        <f t="shared" si="2"/>
        <v>20</v>
      </c>
      <c r="J21" s="71">
        <f>IF(C21="x",I21,"")</f>
        <v>20</v>
      </c>
      <c r="K21" s="58">
        <f t="shared" si="3"/>
        <v>500</v>
      </c>
      <c r="M21"/>
    </row>
    <row r="22" spans="2:15" x14ac:dyDescent="0.25">
      <c r="B22" s="33">
        <v>210678</v>
      </c>
      <c r="C22" s="1"/>
      <c r="D22" s="53" t="s">
        <v>19</v>
      </c>
      <c r="E22" s="54">
        <v>25</v>
      </c>
      <c r="F22" s="54">
        <v>5</v>
      </c>
      <c r="G22" s="70">
        <f t="shared" si="0"/>
        <v>500</v>
      </c>
      <c r="H22" s="37">
        <f t="shared" si="1"/>
        <v>20</v>
      </c>
      <c r="I22" s="71">
        <f t="shared" si="2"/>
        <v>20</v>
      </c>
      <c r="J22" s="71" t="str">
        <f t="shared" ref="J22:J32" si="4">IF(C22="x",I22,"")</f>
        <v/>
      </c>
      <c r="K22" s="58" t="str">
        <f t="shared" si="3"/>
        <v/>
      </c>
      <c r="M22"/>
    </row>
    <row r="23" spans="2:15" x14ac:dyDescent="0.25">
      <c r="B23" s="33">
        <v>210679</v>
      </c>
      <c r="C23" s="1"/>
      <c r="D23" s="53" t="s">
        <v>20</v>
      </c>
      <c r="E23" s="54">
        <v>25</v>
      </c>
      <c r="F23" s="54">
        <v>8</v>
      </c>
      <c r="G23" s="70">
        <f t="shared" si="0"/>
        <v>800</v>
      </c>
      <c r="H23" s="37">
        <f t="shared" si="1"/>
        <v>32</v>
      </c>
      <c r="I23" s="71">
        <f t="shared" si="2"/>
        <v>32</v>
      </c>
      <c r="J23" s="71" t="str">
        <f t="shared" si="4"/>
        <v/>
      </c>
      <c r="K23" s="58" t="str">
        <f t="shared" si="3"/>
        <v/>
      </c>
      <c r="M23"/>
    </row>
    <row r="24" spans="2:15" x14ac:dyDescent="0.25">
      <c r="B24" s="33">
        <v>210680</v>
      </c>
      <c r="C24" s="1"/>
      <c r="D24" s="53" t="s">
        <v>21</v>
      </c>
      <c r="E24" s="54">
        <v>25</v>
      </c>
      <c r="F24" s="54">
        <v>8</v>
      </c>
      <c r="G24" s="70">
        <f t="shared" si="0"/>
        <v>800</v>
      </c>
      <c r="H24" s="37">
        <f t="shared" si="1"/>
        <v>32</v>
      </c>
      <c r="I24" s="71">
        <f t="shared" si="2"/>
        <v>32</v>
      </c>
      <c r="J24" s="71" t="str">
        <f t="shared" si="4"/>
        <v/>
      </c>
      <c r="K24" s="58" t="str">
        <f t="shared" si="3"/>
        <v/>
      </c>
      <c r="M24"/>
    </row>
    <row r="25" spans="2:15" x14ac:dyDescent="0.25">
      <c r="B25" s="33">
        <v>210681</v>
      </c>
      <c r="C25" s="1"/>
      <c r="D25" s="53" t="s">
        <v>22</v>
      </c>
      <c r="E25" s="54">
        <v>25</v>
      </c>
      <c r="F25" s="54">
        <v>8</v>
      </c>
      <c r="G25" s="70">
        <f t="shared" si="0"/>
        <v>800</v>
      </c>
      <c r="H25" s="37">
        <f t="shared" si="1"/>
        <v>32</v>
      </c>
      <c r="I25" s="71">
        <f t="shared" si="2"/>
        <v>32</v>
      </c>
      <c r="J25" s="71" t="str">
        <f t="shared" si="4"/>
        <v/>
      </c>
      <c r="K25" s="58" t="str">
        <f t="shared" si="3"/>
        <v/>
      </c>
      <c r="M25"/>
    </row>
    <row r="26" spans="2:15" x14ac:dyDescent="0.25">
      <c r="B26" s="33">
        <v>211791</v>
      </c>
      <c r="C26" s="1"/>
      <c r="D26" s="53" t="s">
        <v>23</v>
      </c>
      <c r="E26" s="54">
        <v>25</v>
      </c>
      <c r="F26" s="54">
        <v>5</v>
      </c>
      <c r="G26" s="70">
        <f t="shared" si="0"/>
        <v>500</v>
      </c>
      <c r="H26" s="37">
        <f t="shared" si="1"/>
        <v>20</v>
      </c>
      <c r="I26" s="71">
        <f t="shared" si="2"/>
        <v>20</v>
      </c>
      <c r="J26" s="71" t="str">
        <f t="shared" si="4"/>
        <v/>
      </c>
      <c r="K26" s="58" t="str">
        <f t="shared" si="3"/>
        <v/>
      </c>
      <c r="M26"/>
    </row>
    <row r="27" spans="2:15" x14ac:dyDescent="0.25">
      <c r="B27" s="33">
        <v>211792</v>
      </c>
      <c r="C27" s="1"/>
      <c r="D27" s="53" t="s">
        <v>24</v>
      </c>
      <c r="E27" s="54">
        <v>25</v>
      </c>
      <c r="F27" s="54">
        <v>5</v>
      </c>
      <c r="G27" s="70">
        <f t="shared" si="0"/>
        <v>500</v>
      </c>
      <c r="H27" s="37">
        <f t="shared" si="1"/>
        <v>20</v>
      </c>
      <c r="I27" s="71">
        <f t="shared" si="2"/>
        <v>20</v>
      </c>
      <c r="J27" s="71" t="str">
        <f t="shared" si="4"/>
        <v/>
      </c>
      <c r="K27" s="58" t="str">
        <f t="shared" si="3"/>
        <v/>
      </c>
      <c r="M27"/>
    </row>
    <row r="28" spans="2:15" x14ac:dyDescent="0.25">
      <c r="B28" s="33">
        <v>211793</v>
      </c>
      <c r="C28" s="1"/>
      <c r="D28" s="53" t="s">
        <v>25</v>
      </c>
      <c r="E28" s="54">
        <v>25</v>
      </c>
      <c r="F28" s="54">
        <v>7</v>
      </c>
      <c r="G28" s="70">
        <f t="shared" si="0"/>
        <v>700</v>
      </c>
      <c r="H28" s="37">
        <f t="shared" si="1"/>
        <v>28</v>
      </c>
      <c r="I28" s="71">
        <f t="shared" si="2"/>
        <v>28</v>
      </c>
      <c r="J28" s="71" t="str">
        <f t="shared" si="4"/>
        <v/>
      </c>
      <c r="K28" s="58" t="str">
        <f t="shared" si="3"/>
        <v/>
      </c>
      <c r="M28"/>
    </row>
    <row r="29" spans="2:15" x14ac:dyDescent="0.25">
      <c r="B29" s="33">
        <v>211794</v>
      </c>
      <c r="C29" s="1"/>
      <c r="D29" s="53" t="s">
        <v>26</v>
      </c>
      <c r="E29" s="54">
        <v>25</v>
      </c>
      <c r="F29" s="54">
        <v>8</v>
      </c>
      <c r="G29" s="70">
        <f t="shared" si="0"/>
        <v>800</v>
      </c>
      <c r="H29" s="37">
        <f t="shared" si="1"/>
        <v>32</v>
      </c>
      <c r="I29" s="71">
        <f t="shared" si="2"/>
        <v>32</v>
      </c>
      <c r="J29" s="71" t="str">
        <f t="shared" si="4"/>
        <v/>
      </c>
      <c r="K29" s="58" t="str">
        <f t="shared" si="3"/>
        <v/>
      </c>
      <c r="M29"/>
    </row>
    <row r="30" spans="2:15" x14ac:dyDescent="0.25">
      <c r="B30" s="33">
        <v>211795</v>
      </c>
      <c r="C30" s="1"/>
      <c r="D30" s="53" t="s">
        <v>27</v>
      </c>
      <c r="E30" s="54">
        <v>25</v>
      </c>
      <c r="F30" s="54">
        <v>8</v>
      </c>
      <c r="G30" s="70">
        <f t="shared" si="0"/>
        <v>800</v>
      </c>
      <c r="H30" s="37">
        <f t="shared" si="1"/>
        <v>32</v>
      </c>
      <c r="I30" s="71">
        <f t="shared" si="2"/>
        <v>32</v>
      </c>
      <c r="J30" s="71" t="str">
        <f t="shared" si="4"/>
        <v/>
      </c>
      <c r="K30" s="58" t="str">
        <f t="shared" si="3"/>
        <v/>
      </c>
      <c r="M30"/>
    </row>
    <row r="31" spans="2:15" x14ac:dyDescent="0.25">
      <c r="B31" s="33">
        <v>210731</v>
      </c>
      <c r="C31" s="1"/>
      <c r="D31" s="53" t="s">
        <v>28</v>
      </c>
      <c r="E31" s="54">
        <v>25</v>
      </c>
      <c r="F31" s="54">
        <v>5</v>
      </c>
      <c r="G31" s="70">
        <f t="shared" si="0"/>
        <v>500</v>
      </c>
      <c r="H31" s="37">
        <f t="shared" si="1"/>
        <v>20</v>
      </c>
      <c r="I31" s="71">
        <f t="shared" si="2"/>
        <v>20</v>
      </c>
      <c r="J31" s="71" t="str">
        <f t="shared" si="4"/>
        <v/>
      </c>
      <c r="K31" s="58" t="str">
        <f t="shared" si="3"/>
        <v/>
      </c>
      <c r="M31"/>
      <c r="O31" s="20"/>
    </row>
    <row r="32" spans="2:15" x14ac:dyDescent="0.25">
      <c r="B32" s="33">
        <v>211812</v>
      </c>
      <c r="C32" s="1"/>
      <c r="D32" s="53" t="s">
        <v>29</v>
      </c>
      <c r="E32" s="54">
        <v>25</v>
      </c>
      <c r="F32" s="54">
        <v>7</v>
      </c>
      <c r="G32" s="70">
        <f t="shared" si="0"/>
        <v>700</v>
      </c>
      <c r="H32" s="37">
        <f t="shared" si="1"/>
        <v>28</v>
      </c>
      <c r="I32" s="71">
        <f t="shared" si="2"/>
        <v>28</v>
      </c>
      <c r="J32" s="71" t="str">
        <f t="shared" si="4"/>
        <v/>
      </c>
      <c r="K32" s="58" t="str">
        <f t="shared" si="3"/>
        <v/>
      </c>
      <c r="M32"/>
    </row>
    <row r="33" spans="2:13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M33"/>
    </row>
    <row r="34" spans="2:13" x14ac:dyDescent="0.25">
      <c r="B34" s="87"/>
      <c r="C34" s="88" t="s">
        <v>49</v>
      </c>
      <c r="E34" s="89"/>
      <c r="F34" s="89"/>
      <c r="G34" s="90"/>
      <c r="H34" s="91"/>
      <c r="I34" s="92"/>
      <c r="J34" s="93"/>
      <c r="K34" s="94"/>
      <c r="M34"/>
    </row>
    <row r="35" spans="2:13" x14ac:dyDescent="0.25">
      <c r="B35" s="33">
        <v>210592</v>
      </c>
      <c r="C35" s="1"/>
      <c r="D35" s="53" t="s">
        <v>30</v>
      </c>
      <c r="E35" s="54">
        <v>2.92E-2</v>
      </c>
      <c r="F35" s="72"/>
      <c r="G35" s="72"/>
      <c r="H35" s="72"/>
      <c r="I35" s="72"/>
      <c r="J35" s="73"/>
      <c r="K35" s="74">
        <f t="shared" ref="K35:K49" si="5">C35*E35</f>
        <v>0</v>
      </c>
      <c r="M35"/>
    </row>
    <row r="36" spans="2:13" x14ac:dyDescent="0.25">
      <c r="B36" s="33">
        <v>210593</v>
      </c>
      <c r="C36" s="1"/>
      <c r="D36" s="53" t="s">
        <v>31</v>
      </c>
      <c r="E36" s="54">
        <v>0.13100000000000001</v>
      </c>
      <c r="F36" s="72"/>
      <c r="G36" s="72"/>
      <c r="H36" s="72"/>
      <c r="I36" s="72"/>
      <c r="J36" s="73"/>
      <c r="K36" s="74">
        <f t="shared" si="5"/>
        <v>0</v>
      </c>
      <c r="M36"/>
    </row>
    <row r="37" spans="2:13" x14ac:dyDescent="0.25">
      <c r="B37" s="33">
        <v>210594</v>
      </c>
      <c r="C37" s="1"/>
      <c r="D37" s="53" t="s">
        <v>32</v>
      </c>
      <c r="E37" s="54">
        <v>0.28100000000000003</v>
      </c>
      <c r="F37" s="72"/>
      <c r="G37" s="72"/>
      <c r="H37" s="72"/>
      <c r="I37" s="72"/>
      <c r="J37" s="73"/>
      <c r="K37" s="74">
        <f t="shared" si="5"/>
        <v>0</v>
      </c>
      <c r="M37"/>
    </row>
    <row r="38" spans="2:13" x14ac:dyDescent="0.25">
      <c r="B38" s="33">
        <v>210595</v>
      </c>
      <c r="C38" s="1"/>
      <c r="D38" s="53" t="s">
        <v>33</v>
      </c>
      <c r="E38" s="54">
        <v>0.2341</v>
      </c>
      <c r="F38" s="72"/>
      <c r="G38" s="72"/>
      <c r="H38" s="72"/>
      <c r="I38" s="72"/>
      <c r="J38" s="73"/>
      <c r="K38" s="74">
        <f t="shared" si="5"/>
        <v>0</v>
      </c>
      <c r="M38"/>
    </row>
    <row r="39" spans="2:13" x14ac:dyDescent="0.25">
      <c r="B39" s="33">
        <v>210596</v>
      </c>
      <c r="C39" s="1"/>
      <c r="D39" s="53" t="s">
        <v>34</v>
      </c>
      <c r="E39" s="54">
        <v>0.3</v>
      </c>
      <c r="F39" s="72"/>
      <c r="G39" s="72"/>
      <c r="H39" s="72"/>
      <c r="I39" s="72"/>
      <c r="J39" s="73"/>
      <c r="K39" s="74">
        <f t="shared" si="5"/>
        <v>0</v>
      </c>
      <c r="M39"/>
    </row>
    <row r="40" spans="2:13" x14ac:dyDescent="0.25">
      <c r="B40" s="33">
        <v>210597</v>
      </c>
      <c r="C40" s="1"/>
      <c r="D40" s="53" t="s">
        <v>35</v>
      </c>
      <c r="E40" s="54">
        <v>7.1300000000000002E-2</v>
      </c>
      <c r="F40" s="72"/>
      <c r="G40" s="72"/>
      <c r="H40" s="72"/>
      <c r="I40" s="72"/>
      <c r="J40" s="73"/>
      <c r="K40" s="74">
        <f t="shared" si="5"/>
        <v>0</v>
      </c>
      <c r="M40"/>
    </row>
    <row r="41" spans="2:13" x14ac:dyDescent="0.25">
      <c r="B41" s="33">
        <v>210598</v>
      </c>
      <c r="C41" s="1"/>
      <c r="D41" s="53" t="s">
        <v>36</v>
      </c>
      <c r="E41" s="54">
        <v>4.9799999999999997E-2</v>
      </c>
      <c r="F41" s="72"/>
      <c r="G41" s="72"/>
      <c r="H41" s="72"/>
      <c r="I41" s="72"/>
      <c r="J41" s="73"/>
      <c r="K41" s="74">
        <f t="shared" si="5"/>
        <v>0</v>
      </c>
      <c r="M41"/>
    </row>
    <row r="42" spans="2:13" x14ac:dyDescent="0.25">
      <c r="B42" s="33">
        <v>210599</v>
      </c>
      <c r="C42" s="1"/>
      <c r="D42" s="53" t="s">
        <v>37</v>
      </c>
      <c r="E42" s="54">
        <v>0.16669999999999999</v>
      </c>
      <c r="F42" s="72"/>
      <c r="G42" s="72"/>
      <c r="H42" s="72"/>
      <c r="I42" s="72"/>
      <c r="J42" s="73"/>
      <c r="K42" s="74">
        <f t="shared" si="5"/>
        <v>0</v>
      </c>
      <c r="M42"/>
    </row>
    <row r="43" spans="2:13" x14ac:dyDescent="0.25">
      <c r="B43" s="33">
        <v>210600</v>
      </c>
      <c r="C43" s="1"/>
      <c r="D43" s="53" t="s">
        <v>38</v>
      </c>
      <c r="E43" s="54">
        <v>0.13750000000000001</v>
      </c>
      <c r="F43" s="72"/>
      <c r="G43" s="72"/>
      <c r="H43" s="72"/>
      <c r="I43" s="72"/>
      <c r="J43" s="73"/>
      <c r="K43" s="74">
        <f t="shared" si="5"/>
        <v>0</v>
      </c>
      <c r="M43"/>
    </row>
    <row r="44" spans="2:13" x14ac:dyDescent="0.25">
      <c r="B44" s="33">
        <v>210601</v>
      </c>
      <c r="C44" s="1"/>
      <c r="D44" s="53" t="s">
        <v>39</v>
      </c>
      <c r="E44" s="54">
        <v>0.22500000000000001</v>
      </c>
      <c r="F44" s="72"/>
      <c r="G44" s="72"/>
      <c r="H44" s="72"/>
      <c r="I44" s="72"/>
      <c r="J44" s="73"/>
      <c r="K44" s="74">
        <f t="shared" si="5"/>
        <v>0</v>
      </c>
      <c r="M44"/>
    </row>
    <row r="45" spans="2:13" x14ac:dyDescent="0.25">
      <c r="B45" s="33">
        <v>210603</v>
      </c>
      <c r="C45" s="1"/>
      <c r="D45" s="53" t="s">
        <v>40</v>
      </c>
      <c r="E45" s="54">
        <v>0.8</v>
      </c>
      <c r="F45" s="72"/>
      <c r="G45" s="72"/>
      <c r="H45" s="72"/>
      <c r="I45" s="72"/>
      <c r="J45" s="73"/>
      <c r="K45" s="74">
        <f t="shared" si="5"/>
        <v>0</v>
      </c>
      <c r="M45"/>
    </row>
    <row r="46" spans="2:13" x14ac:dyDescent="0.25">
      <c r="B46" s="33">
        <v>210602</v>
      </c>
      <c r="C46" s="1"/>
      <c r="D46" s="53" t="s">
        <v>41</v>
      </c>
      <c r="E46" s="54">
        <v>0.5</v>
      </c>
      <c r="F46" s="72"/>
      <c r="G46" s="72"/>
      <c r="H46" s="72"/>
      <c r="I46" s="72"/>
      <c r="J46" s="73"/>
      <c r="K46" s="74">
        <f t="shared" si="5"/>
        <v>0</v>
      </c>
      <c r="M46"/>
    </row>
    <row r="47" spans="2:13" x14ac:dyDescent="0.25">
      <c r="B47" s="33">
        <v>210604</v>
      </c>
      <c r="C47" s="1"/>
      <c r="D47" s="53" t="s">
        <v>42</v>
      </c>
      <c r="E47" s="54">
        <v>0.6</v>
      </c>
      <c r="F47" s="72"/>
      <c r="G47" s="72"/>
      <c r="H47" s="72"/>
      <c r="I47" s="72"/>
      <c r="J47" s="73"/>
      <c r="K47" s="74">
        <f t="shared" si="5"/>
        <v>0</v>
      </c>
      <c r="M47"/>
    </row>
    <row r="48" spans="2:13" x14ac:dyDescent="0.25">
      <c r="B48" s="33">
        <v>210605</v>
      </c>
      <c r="C48" s="1"/>
      <c r="D48" s="53" t="s">
        <v>43</v>
      </c>
      <c r="E48" s="54">
        <v>0.50229999999999997</v>
      </c>
      <c r="F48" s="72"/>
      <c r="G48" s="72"/>
      <c r="H48" s="72"/>
      <c r="I48" s="72"/>
      <c r="J48" s="73"/>
      <c r="K48" s="74">
        <f t="shared" si="5"/>
        <v>0</v>
      </c>
      <c r="M48"/>
    </row>
    <row r="49" spans="2:13" x14ac:dyDescent="0.25">
      <c r="B49" s="33">
        <v>210606</v>
      </c>
      <c r="C49" s="1"/>
      <c r="D49" s="53" t="s">
        <v>44</v>
      </c>
      <c r="E49" s="54">
        <v>0.42730000000000001</v>
      </c>
      <c r="F49" s="72"/>
      <c r="G49" s="72"/>
      <c r="H49" s="72"/>
      <c r="I49" s="72"/>
      <c r="J49" s="73"/>
      <c r="K49" s="74">
        <f t="shared" si="5"/>
        <v>0</v>
      </c>
      <c r="M49"/>
    </row>
    <row r="50" spans="2:13" x14ac:dyDescent="0.25">
      <c r="B50" s="61"/>
      <c r="C50" s="62"/>
      <c r="D50" s="63"/>
      <c r="E50" s="64"/>
      <c r="F50" s="64"/>
      <c r="G50" s="65"/>
      <c r="H50" s="66"/>
      <c r="I50" s="67"/>
      <c r="J50" s="68"/>
      <c r="K50" s="69"/>
      <c r="M50"/>
    </row>
    <row r="51" spans="2:13" x14ac:dyDescent="0.25">
      <c r="B51" s="87"/>
      <c r="C51" s="76"/>
      <c r="D51" s="96"/>
      <c r="E51" s="89"/>
      <c r="F51" s="89"/>
      <c r="G51" s="90"/>
      <c r="H51" s="91"/>
      <c r="I51" s="92"/>
      <c r="J51" s="93"/>
      <c r="K51" s="94"/>
      <c r="M51"/>
    </row>
    <row r="52" spans="2:13" ht="15.75" x14ac:dyDescent="0.25">
      <c r="B52" s="97" t="s">
        <v>46</v>
      </c>
      <c r="C52" s="97"/>
      <c r="E52" s="77"/>
      <c r="F52" s="78"/>
      <c r="G52" s="79"/>
      <c r="H52" s="80"/>
      <c r="I52" s="79"/>
      <c r="J52" s="79"/>
      <c r="K52" s="81"/>
      <c r="M52"/>
    </row>
    <row r="53" spans="2:13" ht="15.75" x14ac:dyDescent="0.25">
      <c r="B53" s="75"/>
      <c r="C53" s="76"/>
      <c r="D53" s="97"/>
      <c r="E53" s="77"/>
      <c r="F53" s="78"/>
      <c r="G53" s="79"/>
      <c r="H53" s="80"/>
      <c r="I53" s="79"/>
      <c r="J53" s="79"/>
      <c r="K53" s="81"/>
      <c r="M53"/>
    </row>
    <row r="54" spans="2:13" x14ac:dyDescent="0.25">
      <c r="B54" s="33">
        <v>206875</v>
      </c>
      <c r="C54" s="1" t="s">
        <v>4</v>
      </c>
      <c r="D54" s="53" t="s">
        <v>45</v>
      </c>
      <c r="E54" s="34">
        <v>5</v>
      </c>
      <c r="F54" s="35">
        <v>0.2</v>
      </c>
      <c r="G54" s="36">
        <f>SUM(F7*F54)</f>
        <v>20</v>
      </c>
      <c r="H54" s="37">
        <f>G54/E54</f>
        <v>4</v>
      </c>
      <c r="I54" s="38">
        <f>ROUNDUP(H54,0)</f>
        <v>4</v>
      </c>
      <c r="J54" s="82">
        <f>IF(C54="x",I54,"")</f>
        <v>4</v>
      </c>
      <c r="K54" s="40">
        <f>IF(C54="x",E54*I54,"")</f>
        <v>20</v>
      </c>
      <c r="M54"/>
    </row>
    <row r="55" spans="2:13" x14ac:dyDescent="0.25">
      <c r="M55"/>
    </row>
    <row r="56" spans="2:13" ht="15.75" x14ac:dyDescent="0.25">
      <c r="B56" s="97" t="s">
        <v>47</v>
      </c>
      <c r="C56" s="97"/>
      <c r="E56" s="77"/>
      <c r="F56" s="78"/>
      <c r="G56" s="79"/>
      <c r="H56" s="80"/>
      <c r="I56" s="79"/>
      <c r="J56" s="79"/>
      <c r="K56" s="81"/>
      <c r="M56"/>
    </row>
    <row r="57" spans="2:13" ht="15.75" x14ac:dyDescent="0.25">
      <c r="B57" s="75"/>
      <c r="D57" s="97"/>
      <c r="E57" s="77"/>
      <c r="F57" s="78"/>
      <c r="G57" s="79"/>
      <c r="H57" s="80"/>
      <c r="I57" s="79"/>
      <c r="J57" s="79"/>
      <c r="K57" s="81"/>
      <c r="M57"/>
    </row>
    <row r="58" spans="2:13" x14ac:dyDescent="0.25">
      <c r="B58" s="33">
        <v>206875</v>
      </c>
      <c r="C58" s="1" t="s">
        <v>4</v>
      </c>
      <c r="D58" s="53" t="s">
        <v>45</v>
      </c>
      <c r="E58" s="34">
        <v>5</v>
      </c>
      <c r="F58" s="35">
        <v>0.3</v>
      </c>
      <c r="G58" s="36">
        <f>SUM(F7*F58)</f>
        <v>30</v>
      </c>
      <c r="H58" s="37">
        <f>G58/E58</f>
        <v>6</v>
      </c>
      <c r="I58" s="38">
        <f>ROUNDUP(H58,0)</f>
        <v>6</v>
      </c>
      <c r="J58" s="82">
        <f>IF(C58="x",I58,"")</f>
        <v>6</v>
      </c>
      <c r="K58" s="40">
        <f>IF(C58="x",E58*I58,"")</f>
        <v>30</v>
      </c>
      <c r="M58"/>
    </row>
    <row r="59" spans="2:13" x14ac:dyDescent="0.25">
      <c r="B59" s="106"/>
      <c r="C59" s="43" t="s">
        <v>48</v>
      </c>
      <c r="D59" s="106"/>
      <c r="E59" s="106"/>
      <c r="F59" s="106"/>
      <c r="G59" s="106"/>
      <c r="H59" s="106"/>
      <c r="I59" s="106"/>
      <c r="J59" s="106"/>
      <c r="K59" s="106"/>
      <c r="M59"/>
    </row>
    <row r="60" spans="2:13" x14ac:dyDescent="0.25">
      <c r="B60" s="109"/>
      <c r="C60" s="43"/>
      <c r="D60" s="109"/>
      <c r="E60" s="109"/>
      <c r="F60" s="109"/>
      <c r="G60" s="109"/>
      <c r="H60" s="109"/>
      <c r="I60" s="109"/>
      <c r="J60" s="109"/>
      <c r="K60" s="109"/>
      <c r="M60"/>
    </row>
    <row r="61" spans="2:13" ht="15.75" x14ac:dyDescent="0.25">
      <c r="B61" s="97" t="s">
        <v>50</v>
      </c>
      <c r="C61" s="43"/>
      <c r="D61" s="109"/>
      <c r="E61" s="109"/>
      <c r="F61" s="109"/>
      <c r="G61" s="109"/>
      <c r="H61" s="109"/>
      <c r="I61" s="109"/>
      <c r="J61" s="109"/>
      <c r="K61" s="109"/>
      <c r="M61"/>
    </row>
    <row r="62" spans="2:13" x14ac:dyDescent="0.25">
      <c r="B62" s="109"/>
      <c r="C62" s="43"/>
      <c r="D62" s="109"/>
      <c r="E62" s="109"/>
      <c r="F62" s="109"/>
      <c r="G62" s="109"/>
      <c r="H62" s="109"/>
      <c r="I62" s="109"/>
      <c r="J62" s="109"/>
      <c r="K62" s="109"/>
      <c r="M62"/>
    </row>
    <row r="63" spans="2:13" x14ac:dyDescent="0.25">
      <c r="B63" s="33">
        <v>207193</v>
      </c>
      <c r="C63" s="1" t="s">
        <v>4</v>
      </c>
      <c r="D63" s="53" t="s">
        <v>51</v>
      </c>
      <c r="E63" s="34">
        <v>5</v>
      </c>
      <c r="F63" s="35">
        <v>0.05</v>
      </c>
      <c r="G63" s="36">
        <f>SUM(F7*F63)</f>
        <v>5</v>
      </c>
      <c r="H63" s="37">
        <f>G63/E63</f>
        <v>1</v>
      </c>
      <c r="I63" s="38">
        <f>ROUNDUP(H63,0)</f>
        <v>1</v>
      </c>
      <c r="J63" s="82">
        <f>IF(C63="x",I63,"")</f>
        <v>1</v>
      </c>
      <c r="K63" s="40">
        <f>IF(C63="x",E63*I63,"")</f>
        <v>5</v>
      </c>
      <c r="M63"/>
    </row>
    <row r="64" spans="2:13" x14ac:dyDescent="0.25">
      <c r="B64" s="98"/>
      <c r="C64" s="99" t="s">
        <v>4</v>
      </c>
      <c r="D64" s="88"/>
      <c r="E64" s="100"/>
      <c r="F64" s="100"/>
      <c r="G64" s="101"/>
      <c r="H64" s="102"/>
      <c r="I64" s="103"/>
      <c r="J64" s="104"/>
      <c r="K64" s="105"/>
      <c r="M64"/>
    </row>
    <row r="65" spans="2:13" x14ac:dyDescent="0.25">
      <c r="B65" s="87"/>
      <c r="C65" s="76"/>
      <c r="D65" s="96"/>
      <c r="E65" s="89"/>
      <c r="F65" s="89"/>
      <c r="G65" s="90"/>
      <c r="H65" s="91"/>
      <c r="I65" s="92"/>
      <c r="J65" s="93"/>
      <c r="K65" s="94"/>
      <c r="M65"/>
    </row>
    <row r="66" spans="2:13" x14ac:dyDescent="0.25">
      <c r="B66" s="83"/>
      <c r="C66" s="83"/>
      <c r="D66" s="83"/>
      <c r="E66" s="83"/>
      <c r="F66" s="83"/>
      <c r="G66" s="83"/>
      <c r="H66" s="83"/>
      <c r="I66" s="83"/>
      <c r="J66" s="84" t="s">
        <v>6</v>
      </c>
      <c r="K66" s="85">
        <f>SUM(K11:K63)</f>
        <v>650</v>
      </c>
      <c r="M66"/>
    </row>
    <row r="68" spans="2:13" x14ac:dyDescent="0.25">
      <c r="B68" s="86"/>
    </row>
    <row r="69" spans="2:13" x14ac:dyDescent="0.25">
      <c r="B69" s="86"/>
    </row>
  </sheetData>
  <sheetProtection algorithmName="SHA-512" hashValue="iS6WYPtTiD4z1jInTLVSgow4SexkB2GHodxmglCgmf15XLoAzTy3DQaE+eojopLvbzqX3jJQ+YjFgQUAGPLe5A==" saltValue="IMjS6AKe5y2OgcBhm+8f4Q==" spinCount="100000" sheet="1" selectLockedCells="1"/>
  <protectedRanges>
    <protectedRange sqref="C15:C16" name="Eingabefelder"/>
    <protectedRange sqref="C11:C13" name="Eingabefelder_2"/>
    <protectedRange sqref="C54 C58 C63" name="Eingabefelder_1"/>
  </protectedRanges>
  <mergeCells count="2">
    <mergeCell ref="B1:D3"/>
    <mergeCell ref="J7:K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>
    <oddFooter>&amp;L&amp;"Source Sans Pro,Standard"&amp;8Irrtümer und Änderungen vorbehalten!&amp;C&amp;"Source Sans Pro,Standard"&amp;8Version 0823&amp;R&amp;"Source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doppo Waschputz mediterran</vt:lpstr>
      <vt:lpstr>'doppo Waschputz mediterran'!Druckbereich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 Anderlan</cp:lastModifiedBy>
  <cp:lastPrinted>2023-09-07T06:52:19Z</cp:lastPrinted>
  <dcterms:created xsi:type="dcterms:W3CDTF">2013-03-21T09:30:11Z</dcterms:created>
  <dcterms:modified xsi:type="dcterms:W3CDTF">2023-10-30T12:14:32Z</dcterms:modified>
</cp:coreProperties>
</file>